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 firstSheet="1" activeTab="7"/>
  </bookViews>
  <sheets>
    <sheet name="29.11.21" sheetId="1" r:id="rId1"/>
    <sheet name="30.11.21" sheetId="2" r:id="rId2"/>
    <sheet name="01.12.21" sheetId="3" r:id="rId3"/>
    <sheet name="Normal Demand" sheetId="5" r:id="rId4"/>
    <sheet name="03.12.21" sheetId="6" r:id="rId5"/>
    <sheet name="04.12.21" sheetId="8" r:id="rId6"/>
    <sheet name="Line Graph" sheetId="9" r:id="rId7"/>
    <sheet name="Bar graph" sheetId="11" r:id="rId8"/>
  </sheets>
  <externalReferences>
    <externalReference r:id="rId9"/>
    <externalReference r:id="rId10"/>
  </externalReferences>
  <calcPr calcId="152511"/>
</workbook>
</file>

<file path=xl/calcChain.xml><?xml version="1.0" encoding="utf-8"?>
<calcChain xmlns="http://schemas.openxmlformats.org/spreadsheetml/2006/main">
  <c r="D19" i="8" l="1"/>
  <c r="B19" i="8"/>
  <c r="D17" i="8"/>
  <c r="D18" i="8"/>
  <c r="B18" i="8"/>
  <c r="D16" i="8"/>
  <c r="B16" i="8"/>
  <c r="D15" i="8" l="1"/>
  <c r="B15" i="8"/>
  <c r="D14" i="8" l="1"/>
  <c r="B14" i="8"/>
  <c r="D13" i="8" l="1"/>
  <c r="B13" i="8"/>
  <c r="D12" i="8" l="1"/>
  <c r="B12" i="8"/>
  <c r="D11" i="8" l="1"/>
  <c r="B11" i="8"/>
  <c r="D10" i="8" l="1"/>
  <c r="B10" i="8"/>
  <c r="B16" i="6" l="1"/>
  <c r="B15" i="6"/>
  <c r="B14" i="6"/>
  <c r="B13" i="6"/>
  <c r="B12" i="6"/>
  <c r="C4" i="5" l="1"/>
  <c r="D4" i="5"/>
  <c r="E4" i="5"/>
  <c r="F4" i="5"/>
  <c r="C5" i="5"/>
  <c r="D5" i="5"/>
  <c r="E5" i="5"/>
  <c r="F5" i="5"/>
  <c r="C6" i="5"/>
  <c r="D6" i="5"/>
  <c r="E6" i="5"/>
  <c r="F6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D19" i="5"/>
  <c r="E19" i="5"/>
  <c r="F19" i="5"/>
  <c r="C20" i="5"/>
  <c r="D20" i="5"/>
  <c r="E20" i="5"/>
  <c r="F20" i="5"/>
  <c r="C21" i="5"/>
  <c r="D21" i="5"/>
  <c r="E21" i="5"/>
  <c r="F21" i="5"/>
  <c r="C22" i="5"/>
  <c r="D22" i="5"/>
  <c r="E22" i="5"/>
  <c r="F22" i="5"/>
  <c r="C23" i="5"/>
  <c r="D23" i="5"/>
  <c r="E23" i="5"/>
  <c r="F23" i="5"/>
  <c r="C24" i="5"/>
  <c r="D24" i="5"/>
  <c r="E24" i="5"/>
  <c r="F24" i="5"/>
  <c r="C25" i="5"/>
  <c r="D25" i="5"/>
  <c r="E25" i="5"/>
  <c r="F25" i="5"/>
  <c r="C26" i="5"/>
  <c r="D26" i="5"/>
  <c r="E26" i="5"/>
  <c r="F26" i="5"/>
  <c r="C3" i="5"/>
  <c r="D3" i="5"/>
  <c r="E3" i="5"/>
  <c r="F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3" i="5"/>
</calcChain>
</file>

<file path=xl/sharedStrings.xml><?xml version="1.0" encoding="utf-8"?>
<sst xmlns="http://schemas.openxmlformats.org/spreadsheetml/2006/main" count="44" uniqueCount="28">
  <si>
    <t>Normal Demand</t>
  </si>
  <si>
    <t>Hrs</t>
  </si>
  <si>
    <t>State demand</t>
  </si>
  <si>
    <t>TPCODL</t>
  </si>
  <si>
    <t>Date: 29.11.21</t>
  </si>
  <si>
    <t>TPWODL</t>
  </si>
  <si>
    <t>TPNODL</t>
  </si>
  <si>
    <t>TPSODL</t>
  </si>
  <si>
    <t>Date: 30.11.21</t>
  </si>
  <si>
    <t>Date: 01.12.21</t>
  </si>
  <si>
    <t>Date: 03.12.21</t>
  </si>
  <si>
    <t>State demand 03.12.21</t>
  </si>
  <si>
    <t>TPCODL 03.12.21</t>
  </si>
  <si>
    <t>TPWODL 03.12.21</t>
  </si>
  <si>
    <t>TPNODL 03.12.21</t>
  </si>
  <si>
    <t>TPSODL 03.12.21</t>
  </si>
  <si>
    <t>Normal State demand</t>
  </si>
  <si>
    <t>TPCODL (Normal load)</t>
  </si>
  <si>
    <t>TPWODL (Normal load)</t>
  </si>
  <si>
    <t>TPNODL (Normal load)</t>
  </si>
  <si>
    <t xml:space="preserve">TPSODL (Normal load) </t>
  </si>
  <si>
    <t>*State Demand= state vps Demand- VAL 400</t>
  </si>
  <si>
    <t>Date: 04.12.21</t>
  </si>
  <si>
    <t>State demand 04.12.21</t>
  </si>
  <si>
    <t>TPCODL 04.12.21</t>
  </si>
  <si>
    <t>TPWODL 04.12.21</t>
  </si>
  <si>
    <t>TPNODL 04.12.21</t>
  </si>
  <si>
    <t>TPSODL 04.12.21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</si>
</sst>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State Demand Comparison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'[1]NORMAL LOAD'!$B$5</c:f>
              <c:strCache>
                <c:ptCount val="1"/>
                <c:pt idx="0">
                  <c:v>Normal State Demand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'Normal Demand'!$B$3:$B$26</c:f>
              <c:numCache>
                <c:formatCode>0</c:formatCode>
                <c:ptCount val="24"/>
                <c:pt idx="0">
                  <c:v>2634.9950594107313</c:v>
                </c:pt>
                <c:pt idx="1">
                  <c:v>2632.1598481535912</c:v>
                </c:pt>
                <c:pt idx="2">
                  <c:v>2574.0141108036041</c:v>
                </c:pt>
                <c:pt idx="3">
                  <c:v>2610.772651463747</c:v>
                </c:pt>
                <c:pt idx="4">
                  <c:v>2860.7794196556019</c:v>
                </c:pt>
                <c:pt idx="5">
                  <c:v>3095.5030271137762</c:v>
                </c:pt>
                <c:pt idx="6">
                  <c:v>3651.5667713781204</c:v>
                </c:pt>
                <c:pt idx="7">
                  <c:v>3609.5079097921657</c:v>
                </c:pt>
                <c:pt idx="8">
                  <c:v>3506.9255961092817</c:v>
                </c:pt>
                <c:pt idx="9">
                  <c:v>3395.5746154712174</c:v>
                </c:pt>
                <c:pt idx="10">
                  <c:v>3215.3354930852856</c:v>
                </c:pt>
                <c:pt idx="11">
                  <c:v>3079.9901231319345</c:v>
                </c:pt>
                <c:pt idx="12">
                  <c:v>3042.3165672992673</c:v>
                </c:pt>
                <c:pt idx="13">
                  <c:v>2753.0510073229684</c:v>
                </c:pt>
                <c:pt idx="14">
                  <c:v>2888.3905233095088</c:v>
                </c:pt>
                <c:pt idx="15">
                  <c:v>3089.1845384438839</c:v>
                </c:pt>
                <c:pt idx="16">
                  <c:v>3306.138472144803</c:v>
                </c:pt>
                <c:pt idx="17">
                  <c:v>3763.2430345788603</c:v>
                </c:pt>
                <c:pt idx="18">
                  <c:v>3749.3165457521877</c:v>
                </c:pt>
                <c:pt idx="19">
                  <c:v>3548.5714265131596</c:v>
                </c:pt>
                <c:pt idx="20">
                  <c:v>3336.1211900313706</c:v>
                </c:pt>
                <c:pt idx="21">
                  <c:v>2976.9377818803005</c:v>
                </c:pt>
                <c:pt idx="22">
                  <c:v>2829.4039773071804</c:v>
                </c:pt>
                <c:pt idx="23">
                  <c:v>2719.7220899015674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'03.12.21'!$B$2</c:f>
              <c:strCache>
                <c:ptCount val="1"/>
                <c:pt idx="0">
                  <c:v>State demand 03.12.21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'03.12.21'!$B$3:$B$26</c:f>
              <c:numCache>
                <c:formatCode>0</c:formatCode>
                <c:ptCount val="24"/>
                <c:pt idx="0">
                  <c:v>2731.5374841690063</c:v>
                </c:pt>
                <c:pt idx="1">
                  <c:v>2522.7302431613225</c:v>
                </c:pt>
                <c:pt idx="2">
                  <c:v>2535.9659031555066</c:v>
                </c:pt>
                <c:pt idx="3">
                  <c:v>2575.8874067813172</c:v>
                </c:pt>
                <c:pt idx="4">
                  <c:v>2865.8596813380727</c:v>
                </c:pt>
                <c:pt idx="5">
                  <c:v>3153.4908773899069</c:v>
                </c:pt>
                <c:pt idx="6">
                  <c:v>3512.2993238270283</c:v>
                </c:pt>
                <c:pt idx="7">
                  <c:v>3623.1850854530949</c:v>
                </c:pt>
                <c:pt idx="8">
                  <c:v>3481.6947240531435</c:v>
                </c:pt>
                <c:pt idx="9">
                  <c:v>3402</c:v>
                </c:pt>
                <c:pt idx="10">
                  <c:v>3203</c:v>
                </c:pt>
                <c:pt idx="11">
                  <c:v>3039</c:v>
                </c:pt>
                <c:pt idx="12">
                  <c:v>2924</c:v>
                </c:pt>
                <c:pt idx="13">
                  <c:v>2768</c:v>
                </c:pt>
                <c:pt idx="14">
                  <c:v>2773</c:v>
                </c:pt>
                <c:pt idx="15">
                  <c:v>2916</c:v>
                </c:pt>
                <c:pt idx="16">
                  <c:v>3160.4742286354317</c:v>
                </c:pt>
                <c:pt idx="17">
                  <c:v>3803.7106769010425</c:v>
                </c:pt>
                <c:pt idx="18">
                  <c:v>3619.1644102484015</c:v>
                </c:pt>
                <c:pt idx="19">
                  <c:v>3400.2799711078414</c:v>
                </c:pt>
                <c:pt idx="20">
                  <c:v>3175.8068086504954</c:v>
                </c:pt>
                <c:pt idx="21">
                  <c:v>2886.6678471416253</c:v>
                </c:pt>
                <c:pt idx="22">
                  <c:v>2675.2403670847425</c:v>
                </c:pt>
                <c:pt idx="23">
                  <c:v>2600.2108299136171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'04.12.21'!$B$2</c:f>
              <c:strCache>
                <c:ptCount val="1"/>
                <c:pt idx="0">
                  <c:v>State demand 04.12.21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'04.12.21'!$B$3:$B$26</c:f>
              <c:numCache>
                <c:formatCode>0</c:formatCode>
                <c:ptCount val="24"/>
                <c:pt idx="0">
                  <c:v>2432</c:v>
                </c:pt>
                <c:pt idx="1">
                  <c:v>2495</c:v>
                </c:pt>
                <c:pt idx="2">
                  <c:v>2426</c:v>
                </c:pt>
                <c:pt idx="3">
                  <c:v>2346</c:v>
                </c:pt>
                <c:pt idx="4">
                  <c:v>2440</c:v>
                </c:pt>
                <c:pt idx="5">
                  <c:v>2732</c:v>
                </c:pt>
                <c:pt idx="6">
                  <c:v>3385</c:v>
                </c:pt>
                <c:pt idx="7">
                  <c:v>3499</c:v>
                </c:pt>
                <c:pt idx="8">
                  <c:v>3549</c:v>
                </c:pt>
                <c:pt idx="9">
                  <c:v>3287</c:v>
                </c:pt>
                <c:pt idx="10">
                  <c:v>3091</c:v>
                </c:pt>
                <c:pt idx="11">
                  <c:v>3064</c:v>
                </c:pt>
                <c:pt idx="12">
                  <c:v>2775</c:v>
                </c:pt>
                <c:pt idx="13">
                  <c:v>2541</c:v>
                </c:pt>
                <c:pt idx="14">
                  <c:v>2697</c:v>
                </c:pt>
                <c:pt idx="15">
                  <c:v>2983</c:v>
                </c:pt>
                <c:pt idx="16">
                  <c:v>3285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5380352"/>
        <c:axId val="615380744"/>
      </c:lineChart>
      <c:catAx>
        <c:axId val="61538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380744"/>
        <c:crosses val="autoZero"/>
        <c:auto val="1"/>
        <c:lblAlgn val="ctr"/>
        <c:lblOffset val="100"/>
        <c:noMultiLvlLbl val="0"/>
      </c:catAx>
      <c:valAx>
        <c:axId val="61538074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3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TPSODL Demand Comparison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'[2]Normal Demand'!$F$2</c:f>
              <c:strCache>
                <c:ptCount val="1"/>
                <c:pt idx="0">
                  <c:v>TPSODL (Normal load)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'[2]03.12.21'!$A$3:$A$26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'[2]Normal Demand'!$F$3:$F$26</c:f>
              <c:numCache>
                <c:formatCode>General</c:formatCode>
                <c:ptCount val="24"/>
                <c:pt idx="0">
                  <c:v>352.26295979817729</c:v>
                </c:pt>
                <c:pt idx="1">
                  <c:v>335.8777364095053</c:v>
                </c:pt>
                <c:pt idx="2">
                  <c:v>329.87566121419269</c:v>
                </c:pt>
                <c:pt idx="3">
                  <c:v>336.97306315104169</c:v>
                </c:pt>
                <c:pt idx="4">
                  <c:v>412.99411010742165</c:v>
                </c:pt>
                <c:pt idx="5">
                  <c:v>475.41347249348968</c:v>
                </c:pt>
                <c:pt idx="6">
                  <c:v>514.813466389974</c:v>
                </c:pt>
                <c:pt idx="7">
                  <c:v>532.06400553385436</c:v>
                </c:pt>
                <c:pt idx="8">
                  <c:v>497.58443196614598</c:v>
                </c:pt>
                <c:pt idx="9">
                  <c:v>467.10614013671869</c:v>
                </c:pt>
                <c:pt idx="10">
                  <c:v>423.94973754882795</c:v>
                </c:pt>
                <c:pt idx="11">
                  <c:v>388.31609090169303</c:v>
                </c:pt>
                <c:pt idx="12">
                  <c:v>390.02101643880201</c:v>
                </c:pt>
                <c:pt idx="13">
                  <c:v>373.30381266276066</c:v>
                </c:pt>
                <c:pt idx="14">
                  <c:v>375.96560668945335</c:v>
                </c:pt>
                <c:pt idx="15">
                  <c:v>404.79551188151032</c:v>
                </c:pt>
                <c:pt idx="16">
                  <c:v>433.81285603841167</c:v>
                </c:pt>
                <c:pt idx="17">
                  <c:v>520.93417358398437</c:v>
                </c:pt>
                <c:pt idx="18">
                  <c:v>507.97741699218733</c:v>
                </c:pt>
                <c:pt idx="19">
                  <c:v>471.60593668619799</c:v>
                </c:pt>
                <c:pt idx="20">
                  <c:v>427.16261800130241</c:v>
                </c:pt>
                <c:pt idx="21">
                  <c:v>389.86906941731769</c:v>
                </c:pt>
                <c:pt idx="22">
                  <c:v>354.64348347981803</c:v>
                </c:pt>
                <c:pt idx="23">
                  <c:v>357.12093098958331</c:v>
                </c:pt>
              </c:numCache>
            </c:numRef>
          </c:val>
        </c:ser>
        <c:ser>
          <c:idx val="1"/>
          <c:order val="1"/>
          <c:tx>
            <c:strRef>
              <c:f>'[2]03.12.21'!$F$2</c:f>
              <c:strCache>
                <c:ptCount val="1"/>
                <c:pt idx="0">
                  <c:v>TPSODL 03.12.21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numRef>
              <c:f>'[2]03.12.21'!$A$3:$A$26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'[2]03.12.21'!$F$3:$F$26</c:f>
              <c:numCache>
                <c:formatCode>General</c:formatCode>
                <c:ptCount val="24"/>
                <c:pt idx="0">
                  <c:v>318</c:v>
                </c:pt>
                <c:pt idx="1">
                  <c:v>319</c:v>
                </c:pt>
                <c:pt idx="2">
                  <c:v>335</c:v>
                </c:pt>
                <c:pt idx="3">
                  <c:v>331</c:v>
                </c:pt>
                <c:pt idx="4">
                  <c:v>402</c:v>
                </c:pt>
                <c:pt idx="5">
                  <c:v>464</c:v>
                </c:pt>
                <c:pt idx="6">
                  <c:v>522</c:v>
                </c:pt>
                <c:pt idx="7">
                  <c:v>540</c:v>
                </c:pt>
                <c:pt idx="8">
                  <c:v>533</c:v>
                </c:pt>
                <c:pt idx="9">
                  <c:v>483</c:v>
                </c:pt>
                <c:pt idx="10">
                  <c:v>418</c:v>
                </c:pt>
                <c:pt idx="11">
                  <c:v>383</c:v>
                </c:pt>
                <c:pt idx="12">
                  <c:v>363</c:v>
                </c:pt>
                <c:pt idx="13">
                  <c:v>364</c:v>
                </c:pt>
                <c:pt idx="14">
                  <c:v>392</c:v>
                </c:pt>
                <c:pt idx="15">
                  <c:v>400</c:v>
                </c:pt>
                <c:pt idx="16">
                  <c:v>421.90191650390602</c:v>
                </c:pt>
                <c:pt idx="17">
                  <c:v>542.43243408203102</c:v>
                </c:pt>
                <c:pt idx="18">
                  <c:v>476.53845214843801</c:v>
                </c:pt>
                <c:pt idx="19">
                  <c:v>463.74923706054699</c:v>
                </c:pt>
                <c:pt idx="20">
                  <c:v>393.49447631835898</c:v>
                </c:pt>
                <c:pt idx="21">
                  <c:v>360.96914672851602</c:v>
                </c:pt>
                <c:pt idx="22">
                  <c:v>313.7529296875</c:v>
                </c:pt>
                <c:pt idx="23">
                  <c:v>312.61917114257801</c:v>
                </c:pt>
              </c:numCache>
            </c:numRef>
          </c:val>
        </c:ser>
        <c:ser>
          <c:idx val="2"/>
          <c:order val="2"/>
          <c:tx>
            <c:strRef>
              <c:f>'04.12.21'!$F$2</c:f>
              <c:strCache>
                <c:ptCount val="1"/>
                <c:pt idx="0">
                  <c:v>TPSODL 04.12.21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'04.12.21'!$F$3:$F$26</c:f>
              <c:numCache>
                <c:formatCode>0</c:formatCode>
                <c:ptCount val="24"/>
                <c:pt idx="0">
                  <c:v>295</c:v>
                </c:pt>
                <c:pt idx="1">
                  <c:v>288</c:v>
                </c:pt>
                <c:pt idx="2">
                  <c:v>265</c:v>
                </c:pt>
                <c:pt idx="3">
                  <c:v>284</c:v>
                </c:pt>
                <c:pt idx="4">
                  <c:v>316</c:v>
                </c:pt>
                <c:pt idx="5">
                  <c:v>387</c:v>
                </c:pt>
                <c:pt idx="6">
                  <c:v>470</c:v>
                </c:pt>
                <c:pt idx="7">
                  <c:v>508</c:v>
                </c:pt>
                <c:pt idx="8">
                  <c:v>525</c:v>
                </c:pt>
                <c:pt idx="9">
                  <c:v>460</c:v>
                </c:pt>
                <c:pt idx="10">
                  <c:v>394</c:v>
                </c:pt>
                <c:pt idx="11">
                  <c:v>372</c:v>
                </c:pt>
                <c:pt idx="12">
                  <c:v>340</c:v>
                </c:pt>
                <c:pt idx="13">
                  <c:v>341</c:v>
                </c:pt>
                <c:pt idx="14">
                  <c:v>356</c:v>
                </c:pt>
                <c:pt idx="15">
                  <c:v>382</c:v>
                </c:pt>
                <c:pt idx="16">
                  <c:v>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956648"/>
        <c:axId val="838958216"/>
      </c:barChart>
      <c:catAx>
        <c:axId val="83895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958216"/>
        <c:crosses val="autoZero"/>
        <c:auto val="1"/>
        <c:lblAlgn val="ctr"/>
        <c:lblOffset val="100"/>
        <c:noMultiLvlLbl val="0"/>
      </c:catAx>
      <c:valAx>
        <c:axId val="838958216"/>
        <c:scaling>
          <c:orientation val="minMax"/>
          <c:max val="5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95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TPCODL</a:t>
            </a:r>
            <a:r>
              <a:rPr lang="en-IN" baseline="0"/>
              <a:t> Demand </a:t>
            </a:r>
            <a:r>
              <a:rPr lang="en-IN"/>
              <a:t>Comaprison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 Demand'!$C$2</c:f>
              <c:strCache>
                <c:ptCount val="1"/>
                <c:pt idx="0">
                  <c:v>TPCODL (Normal load)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'Normal Demand'!$C$3:$C$26</c:f>
              <c:numCache>
                <c:formatCode>0</c:formatCode>
                <c:ptCount val="24"/>
                <c:pt idx="0">
                  <c:v>741.14888509114598</c:v>
                </c:pt>
                <c:pt idx="1">
                  <c:v>676.95823160807299</c:v>
                </c:pt>
                <c:pt idx="2">
                  <c:v>646.44862874348962</c:v>
                </c:pt>
                <c:pt idx="3">
                  <c:v>665.35107421875034</c:v>
                </c:pt>
                <c:pt idx="4">
                  <c:v>734.00044759114598</c:v>
                </c:pt>
                <c:pt idx="5">
                  <c:v>796.67702229817735</c:v>
                </c:pt>
                <c:pt idx="6">
                  <c:v>991.56748453776129</c:v>
                </c:pt>
                <c:pt idx="7">
                  <c:v>1008.1047159830709</c:v>
                </c:pt>
                <c:pt idx="8">
                  <c:v>994.40364583333337</c:v>
                </c:pt>
                <c:pt idx="9">
                  <c:v>942.26462809244788</c:v>
                </c:pt>
                <c:pt idx="10">
                  <c:v>894.76609293619822</c:v>
                </c:pt>
                <c:pt idx="11">
                  <c:v>897.69740804036462</c:v>
                </c:pt>
                <c:pt idx="12">
                  <c:v>847.61429850260436</c:v>
                </c:pt>
                <c:pt idx="13">
                  <c:v>724.06766764322902</c:v>
                </c:pt>
                <c:pt idx="14">
                  <c:v>750.53098551432322</c:v>
                </c:pt>
                <c:pt idx="15">
                  <c:v>783.78816731770837</c:v>
                </c:pt>
                <c:pt idx="16">
                  <c:v>885.86787923177098</c:v>
                </c:pt>
                <c:pt idx="17">
                  <c:v>1052.4248657226565</c:v>
                </c:pt>
                <c:pt idx="18">
                  <c:v>1019.5075276692701</c:v>
                </c:pt>
                <c:pt idx="19">
                  <c:v>1004.83260091146</c:v>
                </c:pt>
                <c:pt idx="20">
                  <c:v>958.10152180989542</c:v>
                </c:pt>
                <c:pt idx="21">
                  <c:v>878.75205485026038</c:v>
                </c:pt>
                <c:pt idx="22">
                  <c:v>796.72121175130235</c:v>
                </c:pt>
                <c:pt idx="23">
                  <c:v>722.61260986328125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'03.12.21'!$C$2</c:f>
              <c:strCache>
                <c:ptCount val="1"/>
                <c:pt idx="0">
                  <c:v>TPCODL 03.12.21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'03.12.21'!$C$3:$C$26</c:f>
              <c:numCache>
                <c:formatCode>0</c:formatCode>
                <c:ptCount val="24"/>
                <c:pt idx="0">
                  <c:v>712</c:v>
                </c:pt>
                <c:pt idx="1">
                  <c:v>658</c:v>
                </c:pt>
                <c:pt idx="2">
                  <c:v>618</c:v>
                </c:pt>
                <c:pt idx="3">
                  <c:v>628</c:v>
                </c:pt>
                <c:pt idx="4">
                  <c:v>699</c:v>
                </c:pt>
                <c:pt idx="5">
                  <c:v>817</c:v>
                </c:pt>
                <c:pt idx="6">
                  <c:v>910</c:v>
                </c:pt>
                <c:pt idx="7">
                  <c:v>936</c:v>
                </c:pt>
                <c:pt idx="8">
                  <c:v>948</c:v>
                </c:pt>
                <c:pt idx="9">
                  <c:v>889</c:v>
                </c:pt>
                <c:pt idx="10">
                  <c:v>835</c:v>
                </c:pt>
                <c:pt idx="11">
                  <c:v>822</c:v>
                </c:pt>
                <c:pt idx="12">
                  <c:v>791</c:v>
                </c:pt>
                <c:pt idx="13">
                  <c:v>767</c:v>
                </c:pt>
                <c:pt idx="14">
                  <c:v>714</c:v>
                </c:pt>
                <c:pt idx="15">
                  <c:v>763</c:v>
                </c:pt>
                <c:pt idx="16">
                  <c:v>842.238037109375</c:v>
                </c:pt>
                <c:pt idx="17">
                  <c:v>1036.31274414063</c:v>
                </c:pt>
                <c:pt idx="18">
                  <c:v>978.013916015625</c:v>
                </c:pt>
                <c:pt idx="19">
                  <c:v>900.34747314453102</c:v>
                </c:pt>
                <c:pt idx="20">
                  <c:v>870.74493408203102</c:v>
                </c:pt>
                <c:pt idx="21">
                  <c:v>758.08642578125</c:v>
                </c:pt>
                <c:pt idx="22">
                  <c:v>694.23626708984398</c:v>
                </c:pt>
                <c:pt idx="23">
                  <c:v>635.864990234375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'04.12.21'!$C$2</c:f>
              <c:strCache>
                <c:ptCount val="1"/>
                <c:pt idx="0">
                  <c:v>TPCODL 04.12.21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'04.12.21'!$C$3:$C$26</c:f>
              <c:numCache>
                <c:formatCode>0</c:formatCode>
                <c:ptCount val="24"/>
                <c:pt idx="0">
                  <c:v>611</c:v>
                </c:pt>
                <c:pt idx="1">
                  <c:v>582</c:v>
                </c:pt>
                <c:pt idx="2">
                  <c:v>532</c:v>
                </c:pt>
                <c:pt idx="3">
                  <c:v>539</c:v>
                </c:pt>
                <c:pt idx="4">
                  <c:v>545</c:v>
                </c:pt>
                <c:pt idx="5">
                  <c:v>644</c:v>
                </c:pt>
                <c:pt idx="6">
                  <c:v>800</c:v>
                </c:pt>
                <c:pt idx="7">
                  <c:v>894</c:v>
                </c:pt>
                <c:pt idx="8">
                  <c:v>886</c:v>
                </c:pt>
                <c:pt idx="9">
                  <c:v>808</c:v>
                </c:pt>
                <c:pt idx="10">
                  <c:v>850</c:v>
                </c:pt>
                <c:pt idx="11">
                  <c:v>796</c:v>
                </c:pt>
                <c:pt idx="12">
                  <c:v>723</c:v>
                </c:pt>
                <c:pt idx="13">
                  <c:v>632</c:v>
                </c:pt>
                <c:pt idx="14">
                  <c:v>675</c:v>
                </c:pt>
                <c:pt idx="15">
                  <c:v>637</c:v>
                </c:pt>
                <c:pt idx="16">
                  <c:v>839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307056"/>
        <c:axId val="840306272"/>
      </c:lineChart>
      <c:catAx>
        <c:axId val="84030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0306272"/>
        <c:crosses val="autoZero"/>
        <c:auto val="1"/>
        <c:lblAlgn val="ctr"/>
        <c:lblOffset val="100"/>
        <c:noMultiLvlLbl val="0"/>
      </c:catAx>
      <c:valAx>
        <c:axId val="840306272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030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TPNODLDemand Comparison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 Demand'!$E$2</c:f>
              <c:strCache>
                <c:ptCount val="1"/>
                <c:pt idx="0">
                  <c:v>TPNODL (Normal load)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'Normal Demand'!$E$3:$E$26</c:f>
              <c:numCache>
                <c:formatCode>0</c:formatCode>
                <c:ptCount val="24"/>
                <c:pt idx="0">
                  <c:v>591.96742757161462</c:v>
                </c:pt>
                <c:pt idx="1">
                  <c:v>600.15222167968761</c:v>
                </c:pt>
                <c:pt idx="2">
                  <c:v>585.10422770182299</c:v>
                </c:pt>
                <c:pt idx="3">
                  <c:v>569.16172281901061</c:v>
                </c:pt>
                <c:pt idx="4">
                  <c:v>626.27050781250034</c:v>
                </c:pt>
                <c:pt idx="5">
                  <c:v>675.41420491536462</c:v>
                </c:pt>
                <c:pt idx="6">
                  <c:v>729.05684407552098</c:v>
                </c:pt>
                <c:pt idx="7">
                  <c:v>738.84259033203091</c:v>
                </c:pt>
                <c:pt idx="8">
                  <c:v>698.10744222005235</c:v>
                </c:pt>
                <c:pt idx="9">
                  <c:v>673.03383382161462</c:v>
                </c:pt>
                <c:pt idx="10">
                  <c:v>647.9871419270836</c:v>
                </c:pt>
                <c:pt idx="11">
                  <c:v>626.68723551432265</c:v>
                </c:pt>
                <c:pt idx="12">
                  <c:v>663.15049235026038</c:v>
                </c:pt>
                <c:pt idx="13">
                  <c:v>591.69189453125034</c:v>
                </c:pt>
                <c:pt idx="14">
                  <c:v>567.81516520182299</c:v>
                </c:pt>
                <c:pt idx="15">
                  <c:v>610.26574707031261</c:v>
                </c:pt>
                <c:pt idx="16">
                  <c:v>658.15840657552064</c:v>
                </c:pt>
                <c:pt idx="17">
                  <c:v>747.45770263671909</c:v>
                </c:pt>
                <c:pt idx="18">
                  <c:v>806.73586018880235</c:v>
                </c:pt>
                <c:pt idx="19">
                  <c:v>783.58988444010458</c:v>
                </c:pt>
                <c:pt idx="20">
                  <c:v>749.32002766927098</c:v>
                </c:pt>
                <c:pt idx="21">
                  <c:v>682.81077067057288</c:v>
                </c:pt>
                <c:pt idx="22">
                  <c:v>629.66243489583337</c:v>
                </c:pt>
                <c:pt idx="23">
                  <c:v>589.34934488932299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'03.12.21'!$E$2</c:f>
              <c:strCache>
                <c:ptCount val="1"/>
                <c:pt idx="0">
                  <c:v>TPNODL 03.12.21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'03.12.21'!$E$3:$E$26</c:f>
              <c:numCache>
                <c:formatCode>0</c:formatCode>
                <c:ptCount val="24"/>
                <c:pt idx="0">
                  <c:v>590</c:v>
                </c:pt>
                <c:pt idx="1">
                  <c:v>595</c:v>
                </c:pt>
                <c:pt idx="2">
                  <c:v>569</c:v>
                </c:pt>
                <c:pt idx="3">
                  <c:v>588</c:v>
                </c:pt>
                <c:pt idx="4">
                  <c:v>657</c:v>
                </c:pt>
                <c:pt idx="5">
                  <c:v>716</c:v>
                </c:pt>
                <c:pt idx="6">
                  <c:v>753</c:v>
                </c:pt>
                <c:pt idx="7">
                  <c:v>691</c:v>
                </c:pt>
                <c:pt idx="8">
                  <c:v>656</c:v>
                </c:pt>
                <c:pt idx="9">
                  <c:v>686</c:v>
                </c:pt>
                <c:pt idx="10">
                  <c:v>595</c:v>
                </c:pt>
                <c:pt idx="11">
                  <c:v>639</c:v>
                </c:pt>
                <c:pt idx="12">
                  <c:v>613</c:v>
                </c:pt>
                <c:pt idx="13">
                  <c:v>559</c:v>
                </c:pt>
                <c:pt idx="14">
                  <c:v>548</c:v>
                </c:pt>
                <c:pt idx="15">
                  <c:v>578</c:v>
                </c:pt>
                <c:pt idx="16">
                  <c:v>681.15203857421898</c:v>
                </c:pt>
                <c:pt idx="17">
                  <c:v>809.25128173828102</c:v>
                </c:pt>
                <c:pt idx="18">
                  <c:v>782.76965332031295</c:v>
                </c:pt>
                <c:pt idx="19">
                  <c:v>765.41052246093795</c:v>
                </c:pt>
                <c:pt idx="20">
                  <c:v>769.69122314453102</c:v>
                </c:pt>
                <c:pt idx="21">
                  <c:v>679.181884765625</c:v>
                </c:pt>
                <c:pt idx="22">
                  <c:v>624.06988525390602</c:v>
                </c:pt>
                <c:pt idx="23">
                  <c:v>600.66662597656295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'04.12.21'!$E$2</c:f>
              <c:strCache>
                <c:ptCount val="1"/>
                <c:pt idx="0">
                  <c:v>TPNODL 04.12.21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'04.12.21'!$E$3:$E$26</c:f>
              <c:numCache>
                <c:formatCode>0</c:formatCode>
                <c:ptCount val="24"/>
                <c:pt idx="0">
                  <c:v>598</c:v>
                </c:pt>
                <c:pt idx="1">
                  <c:v>571</c:v>
                </c:pt>
                <c:pt idx="2">
                  <c:v>552</c:v>
                </c:pt>
                <c:pt idx="3">
                  <c:v>570</c:v>
                </c:pt>
                <c:pt idx="4">
                  <c:v>563</c:v>
                </c:pt>
                <c:pt idx="5">
                  <c:v>579</c:v>
                </c:pt>
                <c:pt idx="6">
                  <c:v>673</c:v>
                </c:pt>
                <c:pt idx="7">
                  <c:v>720</c:v>
                </c:pt>
                <c:pt idx="8">
                  <c:v>682</c:v>
                </c:pt>
                <c:pt idx="9">
                  <c:v>656</c:v>
                </c:pt>
                <c:pt idx="10">
                  <c:v>655</c:v>
                </c:pt>
                <c:pt idx="11">
                  <c:v>665</c:v>
                </c:pt>
                <c:pt idx="12">
                  <c:v>587</c:v>
                </c:pt>
                <c:pt idx="13">
                  <c:v>583</c:v>
                </c:pt>
                <c:pt idx="14">
                  <c:v>577</c:v>
                </c:pt>
                <c:pt idx="15">
                  <c:v>585</c:v>
                </c:pt>
                <c:pt idx="16">
                  <c:v>643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8959000"/>
        <c:axId val="838960176"/>
      </c:lineChart>
      <c:catAx>
        <c:axId val="838959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960176"/>
        <c:crosses val="autoZero"/>
        <c:auto val="1"/>
        <c:lblAlgn val="ctr"/>
        <c:lblOffset val="100"/>
        <c:noMultiLvlLbl val="0"/>
      </c:catAx>
      <c:valAx>
        <c:axId val="838960176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959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TPWODL Demand Comparison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 Demand'!$D$2</c:f>
              <c:strCache>
                <c:ptCount val="1"/>
                <c:pt idx="0">
                  <c:v>TPWODL (Normal load)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chemeClr val="tx2">
                    <a:lumMod val="40000"/>
                    <a:lumOff val="60000"/>
                  </a:schemeClr>
                </a:solidFill>
                <a:round/>
              </a:ln>
              <a:effectLst/>
            </c:spPr>
          </c:dPt>
          <c:cat>
            <c:numRef>
              <c:f>'04.12.21'!$A$3:$A$26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'Normal Demand'!$D$3:$D$26</c:f>
              <c:numCache>
                <c:formatCode>0</c:formatCode>
                <c:ptCount val="24"/>
                <c:pt idx="0">
                  <c:v>1322.1413574218766</c:v>
                </c:pt>
                <c:pt idx="1">
                  <c:v>1319.5684407552098</c:v>
                </c:pt>
                <c:pt idx="2">
                  <c:v>1279.6357014973967</c:v>
                </c:pt>
                <c:pt idx="3">
                  <c:v>1338.1813964843766</c:v>
                </c:pt>
                <c:pt idx="4">
                  <c:v>1357.5986328125</c:v>
                </c:pt>
                <c:pt idx="5">
                  <c:v>1329.3151041666667</c:v>
                </c:pt>
                <c:pt idx="6">
                  <c:v>1427.2747395833333</c:v>
                </c:pt>
                <c:pt idx="7">
                  <c:v>1380.1374104817733</c:v>
                </c:pt>
                <c:pt idx="8">
                  <c:v>1374.0789388020833</c:v>
                </c:pt>
                <c:pt idx="9">
                  <c:v>1467.4050699869802</c:v>
                </c:pt>
                <c:pt idx="10">
                  <c:v>1466.7232259114601</c:v>
                </c:pt>
                <c:pt idx="11">
                  <c:v>1485.5424397786467</c:v>
                </c:pt>
                <c:pt idx="12">
                  <c:v>1440.9190266927101</c:v>
                </c:pt>
                <c:pt idx="13">
                  <c:v>1349.4440511067735</c:v>
                </c:pt>
                <c:pt idx="14">
                  <c:v>1465.6984049479167</c:v>
                </c:pt>
                <c:pt idx="15">
                  <c:v>1527.3498128255198</c:v>
                </c:pt>
                <c:pt idx="16">
                  <c:v>1456.1198323567733</c:v>
                </c:pt>
                <c:pt idx="17">
                  <c:v>1512.4176025390634</c:v>
                </c:pt>
                <c:pt idx="18">
                  <c:v>1423.1404622395867</c:v>
                </c:pt>
                <c:pt idx="19">
                  <c:v>1360.7942301432302</c:v>
                </c:pt>
                <c:pt idx="20">
                  <c:v>1400.9602050781232</c:v>
                </c:pt>
                <c:pt idx="21">
                  <c:v>1342.8590087890634</c:v>
                </c:pt>
                <c:pt idx="22">
                  <c:v>1349.6958414713565</c:v>
                </c:pt>
                <c:pt idx="23">
                  <c:v>1362.1337483723999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'03.12.21'!$D$2</c:f>
              <c:strCache>
                <c:ptCount val="1"/>
                <c:pt idx="0">
                  <c:v>TPWODL 03.12.21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'03.12.21'!$D$3:$D$26</c:f>
              <c:numCache>
                <c:formatCode>0</c:formatCode>
                <c:ptCount val="24"/>
                <c:pt idx="0">
                  <c:v>1354</c:v>
                </c:pt>
                <c:pt idx="1">
                  <c:v>1336</c:v>
                </c:pt>
                <c:pt idx="2">
                  <c:v>1365</c:v>
                </c:pt>
                <c:pt idx="3">
                  <c:v>1344</c:v>
                </c:pt>
                <c:pt idx="4">
                  <c:v>1420</c:v>
                </c:pt>
                <c:pt idx="5">
                  <c:v>1454</c:v>
                </c:pt>
                <c:pt idx="6">
                  <c:v>1574</c:v>
                </c:pt>
                <c:pt idx="7">
                  <c:v>1783</c:v>
                </c:pt>
                <c:pt idx="8">
                  <c:v>1624</c:v>
                </c:pt>
                <c:pt idx="9">
                  <c:v>1604</c:v>
                </c:pt>
                <c:pt idx="10">
                  <c:v>1631</c:v>
                </c:pt>
                <c:pt idx="11">
                  <c:v>1467</c:v>
                </c:pt>
                <c:pt idx="12">
                  <c:v>1496</c:v>
                </c:pt>
                <c:pt idx="13">
                  <c:v>1360</c:v>
                </c:pt>
                <c:pt idx="14">
                  <c:v>1398</c:v>
                </c:pt>
                <c:pt idx="15">
                  <c:v>1515</c:v>
                </c:pt>
                <c:pt idx="16">
                  <c:v>971.28076171875205</c:v>
                </c:pt>
                <c:pt idx="17">
                  <c:v>1134.9359436035129</c:v>
                </c:pt>
                <c:pt idx="18">
                  <c:v>1041.235046386716</c:v>
                </c:pt>
                <c:pt idx="19">
                  <c:v>1014.520385742185</c:v>
                </c:pt>
                <c:pt idx="20">
                  <c:v>893.65945434570801</c:v>
                </c:pt>
                <c:pt idx="21">
                  <c:v>781.65399169921602</c:v>
                </c:pt>
                <c:pt idx="22">
                  <c:v>782.06793212890398</c:v>
                </c:pt>
                <c:pt idx="23">
                  <c:v>715.96368408202898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'04.12.21'!$D$2</c:f>
              <c:strCache>
                <c:ptCount val="1"/>
                <c:pt idx="0">
                  <c:v>TPWODL 04.12.21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'04.12.21'!$D$3:$D$26</c:f>
              <c:numCache>
                <c:formatCode>0</c:formatCode>
                <c:ptCount val="24"/>
                <c:pt idx="0">
                  <c:v>681</c:v>
                </c:pt>
                <c:pt idx="1">
                  <c:v>719</c:v>
                </c:pt>
                <c:pt idx="2">
                  <c:v>662</c:v>
                </c:pt>
                <c:pt idx="3">
                  <c:v>640</c:v>
                </c:pt>
                <c:pt idx="4">
                  <c:v>690</c:v>
                </c:pt>
                <c:pt idx="5">
                  <c:v>847</c:v>
                </c:pt>
                <c:pt idx="6">
                  <c:v>1009</c:v>
                </c:pt>
                <c:pt idx="7">
                  <c:v>1025</c:v>
                </c:pt>
                <c:pt idx="8">
                  <c:v>1056</c:v>
                </c:pt>
                <c:pt idx="9">
                  <c:v>985</c:v>
                </c:pt>
                <c:pt idx="10">
                  <c:v>913</c:v>
                </c:pt>
                <c:pt idx="11">
                  <c:v>864</c:v>
                </c:pt>
                <c:pt idx="12">
                  <c:v>789</c:v>
                </c:pt>
                <c:pt idx="13">
                  <c:v>715</c:v>
                </c:pt>
                <c:pt idx="14">
                  <c:v>799</c:v>
                </c:pt>
                <c:pt idx="15">
                  <c:v>982</c:v>
                </c:pt>
                <c:pt idx="16">
                  <c:v>1022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5993576"/>
        <c:axId val="695993184"/>
      </c:lineChart>
      <c:catAx>
        <c:axId val="695993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993184"/>
        <c:crosses val="autoZero"/>
        <c:auto val="1"/>
        <c:lblAlgn val="ctr"/>
        <c:lblOffset val="100"/>
        <c:noMultiLvlLbl val="0"/>
      </c:catAx>
      <c:valAx>
        <c:axId val="695993184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993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TPSODL Demand Comparison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 Demand'!$F$2</c:f>
              <c:strCache>
                <c:ptCount val="1"/>
                <c:pt idx="0">
                  <c:v>TPSODL (Normal load) 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'03.12.21'!$A$3:$A$26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'Normal Demand'!$F$3:$F$26</c:f>
              <c:numCache>
                <c:formatCode>0</c:formatCode>
                <c:ptCount val="24"/>
                <c:pt idx="0">
                  <c:v>352.26295979817729</c:v>
                </c:pt>
                <c:pt idx="1">
                  <c:v>335.8777364095053</c:v>
                </c:pt>
                <c:pt idx="2">
                  <c:v>329.87566121419269</c:v>
                </c:pt>
                <c:pt idx="3">
                  <c:v>336.97306315104169</c:v>
                </c:pt>
                <c:pt idx="4">
                  <c:v>412.99411010742165</c:v>
                </c:pt>
                <c:pt idx="5">
                  <c:v>475.41347249348968</c:v>
                </c:pt>
                <c:pt idx="6">
                  <c:v>514.813466389974</c:v>
                </c:pt>
                <c:pt idx="7">
                  <c:v>532.06400553385436</c:v>
                </c:pt>
                <c:pt idx="8">
                  <c:v>497.58443196614598</c:v>
                </c:pt>
                <c:pt idx="9">
                  <c:v>467.10614013671869</c:v>
                </c:pt>
                <c:pt idx="10">
                  <c:v>423.94973754882795</c:v>
                </c:pt>
                <c:pt idx="11">
                  <c:v>388.31609090169303</c:v>
                </c:pt>
                <c:pt idx="12">
                  <c:v>390.02101643880201</c:v>
                </c:pt>
                <c:pt idx="13">
                  <c:v>373.30381266276066</c:v>
                </c:pt>
                <c:pt idx="14">
                  <c:v>375.96560668945335</c:v>
                </c:pt>
                <c:pt idx="15">
                  <c:v>404.79551188151032</c:v>
                </c:pt>
                <c:pt idx="16">
                  <c:v>433.81285603841167</c:v>
                </c:pt>
                <c:pt idx="17">
                  <c:v>520.93417358398437</c:v>
                </c:pt>
                <c:pt idx="18">
                  <c:v>507.97741699218733</c:v>
                </c:pt>
                <c:pt idx="19">
                  <c:v>471.60593668619799</c:v>
                </c:pt>
                <c:pt idx="20">
                  <c:v>427.16261800130241</c:v>
                </c:pt>
                <c:pt idx="21">
                  <c:v>389.86906941731769</c:v>
                </c:pt>
                <c:pt idx="22">
                  <c:v>354.64348347981803</c:v>
                </c:pt>
                <c:pt idx="23">
                  <c:v>357.12093098958331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'03.12.21'!$F$2</c:f>
              <c:strCache>
                <c:ptCount val="1"/>
                <c:pt idx="0">
                  <c:v>TPSODL 03.12.21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'03.12.21'!$A$3:$A$26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'03.12.21'!$F$3:$F$26</c:f>
              <c:numCache>
                <c:formatCode>0</c:formatCode>
                <c:ptCount val="24"/>
                <c:pt idx="0">
                  <c:v>318</c:v>
                </c:pt>
                <c:pt idx="1">
                  <c:v>319</c:v>
                </c:pt>
                <c:pt idx="2">
                  <c:v>335</c:v>
                </c:pt>
                <c:pt idx="3">
                  <c:v>331</c:v>
                </c:pt>
                <c:pt idx="4">
                  <c:v>402</c:v>
                </c:pt>
                <c:pt idx="5">
                  <c:v>464</c:v>
                </c:pt>
                <c:pt idx="6">
                  <c:v>522</c:v>
                </c:pt>
                <c:pt idx="7">
                  <c:v>540</c:v>
                </c:pt>
                <c:pt idx="8">
                  <c:v>533</c:v>
                </c:pt>
                <c:pt idx="9">
                  <c:v>483</c:v>
                </c:pt>
                <c:pt idx="10">
                  <c:v>418</c:v>
                </c:pt>
                <c:pt idx="11">
                  <c:v>383</c:v>
                </c:pt>
                <c:pt idx="12">
                  <c:v>363</c:v>
                </c:pt>
                <c:pt idx="13">
                  <c:v>364</c:v>
                </c:pt>
                <c:pt idx="14">
                  <c:v>392</c:v>
                </c:pt>
                <c:pt idx="15">
                  <c:v>400</c:v>
                </c:pt>
                <c:pt idx="16">
                  <c:v>421.90191650390602</c:v>
                </c:pt>
                <c:pt idx="17">
                  <c:v>542.43243408203102</c:v>
                </c:pt>
                <c:pt idx="18">
                  <c:v>476.53845214843801</c:v>
                </c:pt>
                <c:pt idx="19">
                  <c:v>463.74923706054699</c:v>
                </c:pt>
                <c:pt idx="20">
                  <c:v>393.49447631835898</c:v>
                </c:pt>
                <c:pt idx="21">
                  <c:v>360.96914672851602</c:v>
                </c:pt>
                <c:pt idx="22">
                  <c:v>313.7529296875</c:v>
                </c:pt>
                <c:pt idx="23">
                  <c:v>312.61917114257801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'04.12.21'!$F$2</c:f>
              <c:strCache>
                <c:ptCount val="1"/>
                <c:pt idx="0">
                  <c:v>TPSODL 04.12.21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'04.12.21'!$F$3:$F$26</c:f>
              <c:numCache>
                <c:formatCode>0</c:formatCode>
                <c:ptCount val="24"/>
                <c:pt idx="0">
                  <c:v>295</c:v>
                </c:pt>
                <c:pt idx="1">
                  <c:v>288</c:v>
                </c:pt>
                <c:pt idx="2">
                  <c:v>265</c:v>
                </c:pt>
                <c:pt idx="3">
                  <c:v>284</c:v>
                </c:pt>
                <c:pt idx="4">
                  <c:v>316</c:v>
                </c:pt>
                <c:pt idx="5">
                  <c:v>387</c:v>
                </c:pt>
                <c:pt idx="6">
                  <c:v>470</c:v>
                </c:pt>
                <c:pt idx="7">
                  <c:v>508</c:v>
                </c:pt>
                <c:pt idx="8">
                  <c:v>525</c:v>
                </c:pt>
                <c:pt idx="9">
                  <c:v>460</c:v>
                </c:pt>
                <c:pt idx="10">
                  <c:v>394</c:v>
                </c:pt>
                <c:pt idx="11">
                  <c:v>372</c:v>
                </c:pt>
                <c:pt idx="12">
                  <c:v>340</c:v>
                </c:pt>
                <c:pt idx="13">
                  <c:v>341</c:v>
                </c:pt>
                <c:pt idx="14">
                  <c:v>356</c:v>
                </c:pt>
                <c:pt idx="15">
                  <c:v>382</c:v>
                </c:pt>
                <c:pt idx="16">
                  <c:v>433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5379176"/>
        <c:axId val="615379568"/>
      </c:lineChart>
      <c:catAx>
        <c:axId val="61537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379568"/>
        <c:crosses val="autoZero"/>
        <c:auto val="1"/>
        <c:lblAlgn val="ctr"/>
        <c:lblOffset val="100"/>
        <c:noMultiLvlLbl val="0"/>
      </c:catAx>
      <c:valAx>
        <c:axId val="615379568"/>
        <c:scaling>
          <c:orientation val="minMax"/>
          <c:max val="5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379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State Demand Comparison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'[1]NORMAL LOAD'!$B$5</c:f>
              <c:strCache>
                <c:ptCount val="1"/>
                <c:pt idx="0">
                  <c:v>Normal State Demand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'[2]Normal Demand'!$B$3:$B$26</c:f>
              <c:numCache>
                <c:formatCode>General</c:formatCode>
                <c:ptCount val="24"/>
                <c:pt idx="0">
                  <c:v>2634.9950594107313</c:v>
                </c:pt>
                <c:pt idx="1">
                  <c:v>2632.1598481535912</c:v>
                </c:pt>
                <c:pt idx="2">
                  <c:v>2574.0141108036041</c:v>
                </c:pt>
                <c:pt idx="3">
                  <c:v>2610.772651463747</c:v>
                </c:pt>
                <c:pt idx="4">
                  <c:v>2860.7794196556019</c:v>
                </c:pt>
                <c:pt idx="5">
                  <c:v>3095.5030271137762</c:v>
                </c:pt>
                <c:pt idx="6">
                  <c:v>3651.5667713781204</c:v>
                </c:pt>
                <c:pt idx="7">
                  <c:v>3609.5079097921657</c:v>
                </c:pt>
                <c:pt idx="8">
                  <c:v>3506.9255961092817</c:v>
                </c:pt>
                <c:pt idx="9">
                  <c:v>3395.5746154712174</c:v>
                </c:pt>
                <c:pt idx="10">
                  <c:v>3215.3354930852856</c:v>
                </c:pt>
                <c:pt idx="11">
                  <c:v>3079.9901231319345</c:v>
                </c:pt>
                <c:pt idx="12">
                  <c:v>3042.3165672992673</c:v>
                </c:pt>
                <c:pt idx="13">
                  <c:v>2753.0510073229684</c:v>
                </c:pt>
                <c:pt idx="14">
                  <c:v>2888.3905233095088</c:v>
                </c:pt>
                <c:pt idx="15">
                  <c:v>3089.1845384438839</c:v>
                </c:pt>
                <c:pt idx="16">
                  <c:v>3306.138472144803</c:v>
                </c:pt>
                <c:pt idx="17">
                  <c:v>3763.2430345788603</c:v>
                </c:pt>
                <c:pt idx="18">
                  <c:v>3749.3165457521877</c:v>
                </c:pt>
                <c:pt idx="19">
                  <c:v>3548.5714265131596</c:v>
                </c:pt>
                <c:pt idx="20">
                  <c:v>3336.1211900313706</c:v>
                </c:pt>
                <c:pt idx="21">
                  <c:v>2976.9377818803005</c:v>
                </c:pt>
                <c:pt idx="22">
                  <c:v>2829.4039773071804</c:v>
                </c:pt>
                <c:pt idx="23">
                  <c:v>2719.7220899015674</c:v>
                </c:pt>
              </c:numCache>
            </c:numRef>
          </c:val>
        </c:ser>
        <c:ser>
          <c:idx val="1"/>
          <c:order val="1"/>
          <c:tx>
            <c:strRef>
              <c:f>'[2]03.12.21'!$B$2</c:f>
              <c:strCache>
                <c:ptCount val="1"/>
                <c:pt idx="0">
                  <c:v>State demand 03.12.21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numRef>
              <c:f>'04.12.21'!$A$3:$A$26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'[2]03.12.21'!$B$3:$B$26</c:f>
              <c:numCache>
                <c:formatCode>General</c:formatCode>
                <c:ptCount val="24"/>
                <c:pt idx="0">
                  <c:v>2731.5374841690063</c:v>
                </c:pt>
                <c:pt idx="1">
                  <c:v>2522.7302431613225</c:v>
                </c:pt>
                <c:pt idx="2">
                  <c:v>2535.9659031555066</c:v>
                </c:pt>
                <c:pt idx="3">
                  <c:v>2575.8874067813172</c:v>
                </c:pt>
                <c:pt idx="4">
                  <c:v>2865.8596813380727</c:v>
                </c:pt>
                <c:pt idx="5">
                  <c:v>3153.4908773899069</c:v>
                </c:pt>
                <c:pt idx="6">
                  <c:v>3512.2993238270283</c:v>
                </c:pt>
                <c:pt idx="7">
                  <c:v>3623.1850854530949</c:v>
                </c:pt>
                <c:pt idx="8">
                  <c:v>3481.6947240531435</c:v>
                </c:pt>
                <c:pt idx="9">
                  <c:v>3402</c:v>
                </c:pt>
                <c:pt idx="10">
                  <c:v>3203</c:v>
                </c:pt>
                <c:pt idx="11">
                  <c:v>3039</c:v>
                </c:pt>
                <c:pt idx="12">
                  <c:v>2924</c:v>
                </c:pt>
                <c:pt idx="13">
                  <c:v>2768</c:v>
                </c:pt>
                <c:pt idx="14">
                  <c:v>2773</c:v>
                </c:pt>
                <c:pt idx="15">
                  <c:v>2916</c:v>
                </c:pt>
                <c:pt idx="16">
                  <c:v>3160.4742286354317</c:v>
                </c:pt>
                <c:pt idx="17">
                  <c:v>3803.7106769010425</c:v>
                </c:pt>
                <c:pt idx="18">
                  <c:v>3619.1644102484015</c:v>
                </c:pt>
                <c:pt idx="19">
                  <c:v>3400.2799711078414</c:v>
                </c:pt>
                <c:pt idx="20">
                  <c:v>3175.8068086504954</c:v>
                </c:pt>
                <c:pt idx="21">
                  <c:v>2886.6678471416253</c:v>
                </c:pt>
                <c:pt idx="22">
                  <c:v>2675.2403670847425</c:v>
                </c:pt>
                <c:pt idx="23">
                  <c:v>2600.2108299136171</c:v>
                </c:pt>
              </c:numCache>
            </c:numRef>
          </c:val>
        </c:ser>
        <c:ser>
          <c:idx val="2"/>
          <c:order val="2"/>
          <c:tx>
            <c:strRef>
              <c:f>'04.12.21'!$B$2</c:f>
              <c:strCache>
                <c:ptCount val="1"/>
                <c:pt idx="0">
                  <c:v>State demand 04.12.21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92D050"/>
              </a:solidFill>
            </a:ln>
            <a:effectLst/>
          </c:spPr>
          <c:invertIfNegative val="0"/>
          <c:cat>
            <c:numRef>
              <c:f>'04.12.21'!$A$3:$A$26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'04.12.21'!$B$3:$B$26</c:f>
              <c:numCache>
                <c:formatCode>0</c:formatCode>
                <c:ptCount val="24"/>
                <c:pt idx="0">
                  <c:v>2432</c:v>
                </c:pt>
                <c:pt idx="1">
                  <c:v>2495</c:v>
                </c:pt>
                <c:pt idx="2">
                  <c:v>2426</c:v>
                </c:pt>
                <c:pt idx="3">
                  <c:v>2346</c:v>
                </c:pt>
                <c:pt idx="4">
                  <c:v>2440</c:v>
                </c:pt>
                <c:pt idx="5">
                  <c:v>2732</c:v>
                </c:pt>
                <c:pt idx="6">
                  <c:v>3385</c:v>
                </c:pt>
                <c:pt idx="7">
                  <c:v>3499</c:v>
                </c:pt>
                <c:pt idx="8">
                  <c:v>3549</c:v>
                </c:pt>
                <c:pt idx="9">
                  <c:v>3287</c:v>
                </c:pt>
                <c:pt idx="10">
                  <c:v>3091</c:v>
                </c:pt>
                <c:pt idx="11">
                  <c:v>3064</c:v>
                </c:pt>
                <c:pt idx="12">
                  <c:v>2775</c:v>
                </c:pt>
                <c:pt idx="13">
                  <c:v>2541</c:v>
                </c:pt>
                <c:pt idx="14">
                  <c:v>2697</c:v>
                </c:pt>
                <c:pt idx="15">
                  <c:v>2983</c:v>
                </c:pt>
                <c:pt idx="16">
                  <c:v>3285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077568"/>
        <c:axId val="693078256"/>
      </c:barChart>
      <c:catAx>
        <c:axId val="69607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078256"/>
        <c:crosses val="autoZero"/>
        <c:auto val="1"/>
        <c:lblAlgn val="ctr"/>
        <c:lblOffset val="100"/>
        <c:noMultiLvlLbl val="0"/>
      </c:catAx>
      <c:valAx>
        <c:axId val="693078256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07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TPCODL</a:t>
            </a:r>
            <a:r>
              <a:rPr lang="en-IN" baseline="0"/>
              <a:t> Demand </a:t>
            </a:r>
            <a:r>
              <a:rPr lang="en-IN"/>
              <a:t>Comaprison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'[2]Normal Demand'!$C$2</c:f>
              <c:strCache>
                <c:ptCount val="1"/>
                <c:pt idx="0">
                  <c:v>TPCODL (Normal load)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'[2]04.12.21'!$A$3:$A$26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'[2]Normal Demand'!$C$3:$C$26</c:f>
              <c:numCache>
                <c:formatCode>General</c:formatCode>
                <c:ptCount val="24"/>
                <c:pt idx="0">
                  <c:v>741.14888509114598</c:v>
                </c:pt>
                <c:pt idx="1">
                  <c:v>676.95823160807299</c:v>
                </c:pt>
                <c:pt idx="2">
                  <c:v>646.44862874348962</c:v>
                </c:pt>
                <c:pt idx="3">
                  <c:v>665.35107421875034</c:v>
                </c:pt>
                <c:pt idx="4">
                  <c:v>734.00044759114598</c:v>
                </c:pt>
                <c:pt idx="5">
                  <c:v>796.67702229817735</c:v>
                </c:pt>
                <c:pt idx="6">
                  <c:v>991.56748453776129</c:v>
                </c:pt>
                <c:pt idx="7">
                  <c:v>1008.1047159830709</c:v>
                </c:pt>
                <c:pt idx="8">
                  <c:v>994.40364583333337</c:v>
                </c:pt>
                <c:pt idx="9">
                  <c:v>942.26462809244788</c:v>
                </c:pt>
                <c:pt idx="10">
                  <c:v>894.76609293619822</c:v>
                </c:pt>
                <c:pt idx="11">
                  <c:v>897.69740804036462</c:v>
                </c:pt>
                <c:pt idx="12">
                  <c:v>847.61429850260436</c:v>
                </c:pt>
                <c:pt idx="13">
                  <c:v>724.06766764322902</c:v>
                </c:pt>
                <c:pt idx="14">
                  <c:v>750.53098551432322</c:v>
                </c:pt>
                <c:pt idx="15">
                  <c:v>783.78816731770837</c:v>
                </c:pt>
                <c:pt idx="16">
                  <c:v>885.86787923177098</c:v>
                </c:pt>
                <c:pt idx="17">
                  <c:v>1052.4248657226565</c:v>
                </c:pt>
                <c:pt idx="18">
                  <c:v>1019.5075276692701</c:v>
                </c:pt>
                <c:pt idx="19">
                  <c:v>1004.83260091146</c:v>
                </c:pt>
                <c:pt idx="20">
                  <c:v>958.10152180989542</c:v>
                </c:pt>
                <c:pt idx="21">
                  <c:v>878.75205485026038</c:v>
                </c:pt>
                <c:pt idx="22">
                  <c:v>796.72121175130235</c:v>
                </c:pt>
                <c:pt idx="23">
                  <c:v>722.61260986328125</c:v>
                </c:pt>
              </c:numCache>
            </c:numRef>
          </c:val>
        </c:ser>
        <c:ser>
          <c:idx val="1"/>
          <c:order val="1"/>
          <c:tx>
            <c:strRef>
              <c:f>'[2]03.12.21'!$C$2</c:f>
              <c:strCache>
                <c:ptCount val="1"/>
                <c:pt idx="0">
                  <c:v>TPCODL 03.12.21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numRef>
              <c:f>'[2]04.12.21'!$A$3:$A$26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'[2]03.12.21'!$C$3:$C$26</c:f>
              <c:numCache>
                <c:formatCode>General</c:formatCode>
                <c:ptCount val="24"/>
                <c:pt idx="0">
                  <c:v>712</c:v>
                </c:pt>
                <c:pt idx="1">
                  <c:v>658</c:v>
                </c:pt>
                <c:pt idx="2">
                  <c:v>618</c:v>
                </c:pt>
                <c:pt idx="3">
                  <c:v>628</c:v>
                </c:pt>
                <c:pt idx="4">
                  <c:v>699</c:v>
                </c:pt>
                <c:pt idx="5">
                  <c:v>817</c:v>
                </c:pt>
                <c:pt idx="6">
                  <c:v>910</c:v>
                </c:pt>
                <c:pt idx="7">
                  <c:v>936</c:v>
                </c:pt>
                <c:pt idx="8">
                  <c:v>948</c:v>
                </c:pt>
                <c:pt idx="9">
                  <c:v>889</c:v>
                </c:pt>
                <c:pt idx="10">
                  <c:v>835</c:v>
                </c:pt>
                <c:pt idx="11">
                  <c:v>822</c:v>
                </c:pt>
                <c:pt idx="12">
                  <c:v>791</c:v>
                </c:pt>
                <c:pt idx="13">
                  <c:v>767</c:v>
                </c:pt>
                <c:pt idx="14">
                  <c:v>714</c:v>
                </c:pt>
                <c:pt idx="15">
                  <c:v>763</c:v>
                </c:pt>
                <c:pt idx="16">
                  <c:v>842.238037109375</c:v>
                </c:pt>
                <c:pt idx="17">
                  <c:v>1036.31274414063</c:v>
                </c:pt>
                <c:pt idx="18">
                  <c:v>978.013916015625</c:v>
                </c:pt>
                <c:pt idx="19">
                  <c:v>900.34747314453102</c:v>
                </c:pt>
                <c:pt idx="20">
                  <c:v>870.74493408203102</c:v>
                </c:pt>
                <c:pt idx="21">
                  <c:v>758.08642578125</c:v>
                </c:pt>
                <c:pt idx="22">
                  <c:v>694.23626708984398</c:v>
                </c:pt>
                <c:pt idx="23">
                  <c:v>635.864990234375</c:v>
                </c:pt>
              </c:numCache>
            </c:numRef>
          </c:val>
        </c:ser>
        <c:ser>
          <c:idx val="2"/>
          <c:order val="2"/>
          <c:tx>
            <c:strRef>
              <c:f>'04.12.21'!$C$2</c:f>
              <c:strCache>
                <c:ptCount val="1"/>
                <c:pt idx="0">
                  <c:v>TPCODL 04.12.21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'[2]04.12.21'!$A$3:$A$26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'04.12.21'!$C$3:$C$26</c:f>
              <c:numCache>
                <c:formatCode>0</c:formatCode>
                <c:ptCount val="24"/>
                <c:pt idx="0">
                  <c:v>611</c:v>
                </c:pt>
                <c:pt idx="1">
                  <c:v>582</c:v>
                </c:pt>
                <c:pt idx="2">
                  <c:v>532</c:v>
                </c:pt>
                <c:pt idx="3">
                  <c:v>539</c:v>
                </c:pt>
                <c:pt idx="4">
                  <c:v>545</c:v>
                </c:pt>
                <c:pt idx="5">
                  <c:v>644</c:v>
                </c:pt>
                <c:pt idx="6">
                  <c:v>800</c:v>
                </c:pt>
                <c:pt idx="7">
                  <c:v>894</c:v>
                </c:pt>
                <c:pt idx="8">
                  <c:v>886</c:v>
                </c:pt>
                <c:pt idx="9">
                  <c:v>808</c:v>
                </c:pt>
                <c:pt idx="10">
                  <c:v>850</c:v>
                </c:pt>
                <c:pt idx="11">
                  <c:v>796</c:v>
                </c:pt>
                <c:pt idx="12">
                  <c:v>723</c:v>
                </c:pt>
                <c:pt idx="13">
                  <c:v>632</c:v>
                </c:pt>
                <c:pt idx="14">
                  <c:v>675</c:v>
                </c:pt>
                <c:pt idx="15">
                  <c:v>637</c:v>
                </c:pt>
                <c:pt idx="16">
                  <c:v>839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188528"/>
        <c:axId val="610189312"/>
      </c:barChart>
      <c:catAx>
        <c:axId val="61018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189312"/>
        <c:crosses val="autoZero"/>
        <c:auto val="1"/>
        <c:lblAlgn val="ctr"/>
        <c:lblOffset val="100"/>
        <c:noMultiLvlLbl val="0"/>
      </c:catAx>
      <c:valAx>
        <c:axId val="610189312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18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TPNODLDemand Comparison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'[2]Normal Demand'!$E$2</c:f>
              <c:strCache>
                <c:ptCount val="1"/>
                <c:pt idx="0">
                  <c:v>TPNODL (Normal load)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'[2]04.12.21'!$A$3:$A$26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'[2]Normal Demand'!$E$3:$E$26</c:f>
              <c:numCache>
                <c:formatCode>General</c:formatCode>
                <c:ptCount val="24"/>
                <c:pt idx="0">
                  <c:v>591.96742757161462</c:v>
                </c:pt>
                <c:pt idx="1">
                  <c:v>600.15222167968761</c:v>
                </c:pt>
                <c:pt idx="2">
                  <c:v>585.10422770182299</c:v>
                </c:pt>
                <c:pt idx="3">
                  <c:v>569.16172281901061</c:v>
                </c:pt>
                <c:pt idx="4">
                  <c:v>626.27050781250034</c:v>
                </c:pt>
                <c:pt idx="5">
                  <c:v>675.41420491536462</c:v>
                </c:pt>
                <c:pt idx="6">
                  <c:v>729.05684407552098</c:v>
                </c:pt>
                <c:pt idx="7">
                  <c:v>738.84259033203091</c:v>
                </c:pt>
                <c:pt idx="8">
                  <c:v>698.10744222005235</c:v>
                </c:pt>
                <c:pt idx="9">
                  <c:v>673.03383382161462</c:v>
                </c:pt>
                <c:pt idx="10">
                  <c:v>647.9871419270836</c:v>
                </c:pt>
                <c:pt idx="11">
                  <c:v>626.68723551432265</c:v>
                </c:pt>
                <c:pt idx="12">
                  <c:v>663.15049235026038</c:v>
                </c:pt>
                <c:pt idx="13">
                  <c:v>591.69189453125034</c:v>
                </c:pt>
                <c:pt idx="14">
                  <c:v>567.81516520182299</c:v>
                </c:pt>
                <c:pt idx="15">
                  <c:v>610.26574707031261</c:v>
                </c:pt>
                <c:pt idx="16">
                  <c:v>658.15840657552064</c:v>
                </c:pt>
                <c:pt idx="17">
                  <c:v>747.45770263671909</c:v>
                </c:pt>
                <c:pt idx="18">
                  <c:v>806.73586018880235</c:v>
                </c:pt>
                <c:pt idx="19">
                  <c:v>783.58988444010458</c:v>
                </c:pt>
                <c:pt idx="20">
                  <c:v>749.32002766927098</c:v>
                </c:pt>
                <c:pt idx="21">
                  <c:v>682.81077067057288</c:v>
                </c:pt>
                <c:pt idx="22">
                  <c:v>629.66243489583337</c:v>
                </c:pt>
                <c:pt idx="23">
                  <c:v>589.34934488932299</c:v>
                </c:pt>
              </c:numCache>
            </c:numRef>
          </c:val>
        </c:ser>
        <c:ser>
          <c:idx val="1"/>
          <c:order val="1"/>
          <c:tx>
            <c:strRef>
              <c:f>'[2]03.12.21'!$E$2</c:f>
              <c:strCache>
                <c:ptCount val="1"/>
                <c:pt idx="0">
                  <c:v>TPNODL 03.12.21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numRef>
              <c:f>'[2]04.12.21'!$A$3:$A$26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'[2]03.12.21'!$E$3:$E$26</c:f>
              <c:numCache>
                <c:formatCode>General</c:formatCode>
                <c:ptCount val="24"/>
                <c:pt idx="0">
                  <c:v>590</c:v>
                </c:pt>
                <c:pt idx="1">
                  <c:v>595</c:v>
                </c:pt>
                <c:pt idx="2">
                  <c:v>569</c:v>
                </c:pt>
                <c:pt idx="3">
                  <c:v>588</c:v>
                </c:pt>
                <c:pt idx="4">
                  <c:v>657</c:v>
                </c:pt>
                <c:pt idx="5">
                  <c:v>716</c:v>
                </c:pt>
                <c:pt idx="6">
                  <c:v>753</c:v>
                </c:pt>
                <c:pt idx="7">
                  <c:v>691</c:v>
                </c:pt>
                <c:pt idx="8">
                  <c:v>656</c:v>
                </c:pt>
                <c:pt idx="9">
                  <c:v>686</c:v>
                </c:pt>
                <c:pt idx="10">
                  <c:v>595</c:v>
                </c:pt>
                <c:pt idx="11">
                  <c:v>639</c:v>
                </c:pt>
                <c:pt idx="12">
                  <c:v>613</c:v>
                </c:pt>
                <c:pt idx="13">
                  <c:v>559</c:v>
                </c:pt>
                <c:pt idx="14">
                  <c:v>548</c:v>
                </c:pt>
                <c:pt idx="15">
                  <c:v>578</c:v>
                </c:pt>
                <c:pt idx="16">
                  <c:v>681.15203857421898</c:v>
                </c:pt>
                <c:pt idx="17">
                  <c:v>809.25128173828102</c:v>
                </c:pt>
                <c:pt idx="18">
                  <c:v>782.76965332031295</c:v>
                </c:pt>
                <c:pt idx="19">
                  <c:v>765.41052246093795</c:v>
                </c:pt>
                <c:pt idx="20">
                  <c:v>769.69122314453102</c:v>
                </c:pt>
                <c:pt idx="21">
                  <c:v>679.181884765625</c:v>
                </c:pt>
                <c:pt idx="22">
                  <c:v>624.06988525390602</c:v>
                </c:pt>
                <c:pt idx="23">
                  <c:v>600.66662597656295</c:v>
                </c:pt>
              </c:numCache>
            </c:numRef>
          </c:val>
        </c:ser>
        <c:ser>
          <c:idx val="2"/>
          <c:order val="2"/>
          <c:tx>
            <c:strRef>
              <c:f>'04.12.21'!$E$2</c:f>
              <c:strCache>
                <c:ptCount val="1"/>
                <c:pt idx="0">
                  <c:v>TPNODL 04.12.21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'[2]04.12.21'!$A$3:$A$26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'04.12.21'!$E$3:$E$26</c:f>
              <c:numCache>
                <c:formatCode>0</c:formatCode>
                <c:ptCount val="24"/>
                <c:pt idx="0">
                  <c:v>598</c:v>
                </c:pt>
                <c:pt idx="1">
                  <c:v>571</c:v>
                </c:pt>
                <c:pt idx="2">
                  <c:v>552</c:v>
                </c:pt>
                <c:pt idx="3">
                  <c:v>570</c:v>
                </c:pt>
                <c:pt idx="4">
                  <c:v>563</c:v>
                </c:pt>
                <c:pt idx="5">
                  <c:v>579</c:v>
                </c:pt>
                <c:pt idx="6">
                  <c:v>673</c:v>
                </c:pt>
                <c:pt idx="7">
                  <c:v>720</c:v>
                </c:pt>
                <c:pt idx="8">
                  <c:v>682</c:v>
                </c:pt>
                <c:pt idx="9">
                  <c:v>656</c:v>
                </c:pt>
                <c:pt idx="10">
                  <c:v>655</c:v>
                </c:pt>
                <c:pt idx="11">
                  <c:v>665</c:v>
                </c:pt>
                <c:pt idx="12">
                  <c:v>587</c:v>
                </c:pt>
                <c:pt idx="13">
                  <c:v>583</c:v>
                </c:pt>
                <c:pt idx="14">
                  <c:v>577</c:v>
                </c:pt>
                <c:pt idx="15">
                  <c:v>585</c:v>
                </c:pt>
                <c:pt idx="16">
                  <c:v>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078744"/>
        <c:axId val="696079920"/>
      </c:barChart>
      <c:catAx>
        <c:axId val="69607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079920"/>
        <c:crosses val="autoZero"/>
        <c:auto val="1"/>
        <c:lblAlgn val="ctr"/>
        <c:lblOffset val="100"/>
        <c:noMultiLvlLbl val="0"/>
      </c:catAx>
      <c:valAx>
        <c:axId val="696079920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07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TPWODL Demand Comparison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'[2]Normal Demand'!$D$2</c:f>
              <c:strCache>
                <c:ptCount val="1"/>
                <c:pt idx="0">
                  <c:v>TPWODL (Normal load)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solidFill>
                <a:schemeClr val="accent1"/>
              </a:solidFill>
              <a:ln w="28575" cap="rnd">
                <a:solidFill>
                  <a:schemeClr val="tx2">
                    <a:lumMod val="40000"/>
                    <a:lumOff val="60000"/>
                  </a:schemeClr>
                </a:solidFill>
                <a:round/>
              </a:ln>
              <a:effectLst/>
            </c:spPr>
          </c:dPt>
          <c:cat>
            <c:numRef>
              <c:f>'[2]04.12.21'!$A$3:$A$26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'[2]Normal Demand'!$D$3:$D$26</c:f>
              <c:numCache>
                <c:formatCode>General</c:formatCode>
                <c:ptCount val="24"/>
                <c:pt idx="0">
                  <c:v>1322.1413574218766</c:v>
                </c:pt>
                <c:pt idx="1">
                  <c:v>1319.5684407552098</c:v>
                </c:pt>
                <c:pt idx="2">
                  <c:v>1279.6357014973967</c:v>
                </c:pt>
                <c:pt idx="3">
                  <c:v>1338.1813964843766</c:v>
                </c:pt>
                <c:pt idx="4">
                  <c:v>1357.5986328125</c:v>
                </c:pt>
                <c:pt idx="5">
                  <c:v>1329.3151041666667</c:v>
                </c:pt>
                <c:pt idx="6">
                  <c:v>1427.2747395833333</c:v>
                </c:pt>
                <c:pt idx="7">
                  <c:v>1380.1374104817733</c:v>
                </c:pt>
                <c:pt idx="8">
                  <c:v>1374.0789388020833</c:v>
                </c:pt>
                <c:pt idx="9">
                  <c:v>1467.4050699869802</c:v>
                </c:pt>
                <c:pt idx="10">
                  <c:v>1466.7232259114601</c:v>
                </c:pt>
                <c:pt idx="11">
                  <c:v>1485.5424397786467</c:v>
                </c:pt>
                <c:pt idx="12">
                  <c:v>1440.9190266927101</c:v>
                </c:pt>
                <c:pt idx="13">
                  <c:v>1349.4440511067735</c:v>
                </c:pt>
                <c:pt idx="14">
                  <c:v>1465.6984049479167</c:v>
                </c:pt>
                <c:pt idx="15">
                  <c:v>1527.3498128255198</c:v>
                </c:pt>
                <c:pt idx="16">
                  <c:v>1456.1198323567733</c:v>
                </c:pt>
                <c:pt idx="17">
                  <c:v>1512.4176025390634</c:v>
                </c:pt>
                <c:pt idx="18">
                  <c:v>1423.1404622395867</c:v>
                </c:pt>
                <c:pt idx="19">
                  <c:v>1360.7942301432302</c:v>
                </c:pt>
                <c:pt idx="20">
                  <c:v>1400.9602050781232</c:v>
                </c:pt>
                <c:pt idx="21">
                  <c:v>1342.8590087890634</c:v>
                </c:pt>
                <c:pt idx="22">
                  <c:v>1349.6958414713565</c:v>
                </c:pt>
                <c:pt idx="23">
                  <c:v>1362.1337483723999</c:v>
                </c:pt>
              </c:numCache>
            </c:numRef>
          </c:val>
        </c:ser>
        <c:ser>
          <c:idx val="1"/>
          <c:order val="1"/>
          <c:tx>
            <c:strRef>
              <c:f>'[2]03.12.21'!$D$2</c:f>
              <c:strCache>
                <c:ptCount val="1"/>
                <c:pt idx="0">
                  <c:v>TPWODL 03.12.21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numRef>
              <c:f>'[2]04.12.21'!$A$3:$A$26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'[2]03.12.21'!$D$3:$D$26</c:f>
              <c:numCache>
                <c:formatCode>General</c:formatCode>
                <c:ptCount val="24"/>
                <c:pt idx="0">
                  <c:v>1354</c:v>
                </c:pt>
                <c:pt idx="1">
                  <c:v>1336</c:v>
                </c:pt>
                <c:pt idx="2">
                  <c:v>1365</c:v>
                </c:pt>
                <c:pt idx="3">
                  <c:v>1344</c:v>
                </c:pt>
                <c:pt idx="4">
                  <c:v>1420</c:v>
                </c:pt>
                <c:pt idx="5">
                  <c:v>1454</c:v>
                </c:pt>
                <c:pt idx="6">
                  <c:v>1574</c:v>
                </c:pt>
                <c:pt idx="7">
                  <c:v>1783</c:v>
                </c:pt>
                <c:pt idx="8">
                  <c:v>1624</c:v>
                </c:pt>
                <c:pt idx="9">
                  <c:v>1604</c:v>
                </c:pt>
                <c:pt idx="10">
                  <c:v>1631</c:v>
                </c:pt>
                <c:pt idx="11">
                  <c:v>1467</c:v>
                </c:pt>
                <c:pt idx="12">
                  <c:v>1496</c:v>
                </c:pt>
                <c:pt idx="13">
                  <c:v>1360</c:v>
                </c:pt>
                <c:pt idx="14">
                  <c:v>1398</c:v>
                </c:pt>
                <c:pt idx="15">
                  <c:v>1515</c:v>
                </c:pt>
                <c:pt idx="16">
                  <c:v>971.28076171875205</c:v>
                </c:pt>
                <c:pt idx="17">
                  <c:v>1134.9359436035129</c:v>
                </c:pt>
                <c:pt idx="18">
                  <c:v>1041.235046386716</c:v>
                </c:pt>
                <c:pt idx="19">
                  <c:v>1014.520385742185</c:v>
                </c:pt>
                <c:pt idx="20">
                  <c:v>893.65945434570801</c:v>
                </c:pt>
                <c:pt idx="21">
                  <c:v>781.65399169921602</c:v>
                </c:pt>
                <c:pt idx="22">
                  <c:v>782.06793212890398</c:v>
                </c:pt>
                <c:pt idx="23">
                  <c:v>715.96368408202898</c:v>
                </c:pt>
              </c:numCache>
            </c:numRef>
          </c:val>
        </c:ser>
        <c:ser>
          <c:idx val="2"/>
          <c:order val="2"/>
          <c:tx>
            <c:strRef>
              <c:f>'04.12.21'!$D$2</c:f>
              <c:strCache>
                <c:ptCount val="1"/>
                <c:pt idx="0">
                  <c:v>TPWODL 04.12.21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'[2]04.12.21'!$A$3:$A$26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'04.12.21'!$D$3:$D$26</c:f>
              <c:numCache>
                <c:formatCode>0</c:formatCode>
                <c:ptCount val="24"/>
                <c:pt idx="0">
                  <c:v>681</c:v>
                </c:pt>
                <c:pt idx="1">
                  <c:v>719</c:v>
                </c:pt>
                <c:pt idx="2">
                  <c:v>662</c:v>
                </c:pt>
                <c:pt idx="3">
                  <c:v>640</c:v>
                </c:pt>
                <c:pt idx="4">
                  <c:v>690</c:v>
                </c:pt>
                <c:pt idx="5">
                  <c:v>847</c:v>
                </c:pt>
                <c:pt idx="6">
                  <c:v>1009</c:v>
                </c:pt>
                <c:pt idx="7">
                  <c:v>1025</c:v>
                </c:pt>
                <c:pt idx="8">
                  <c:v>1056</c:v>
                </c:pt>
                <c:pt idx="9">
                  <c:v>985</c:v>
                </c:pt>
                <c:pt idx="10">
                  <c:v>913</c:v>
                </c:pt>
                <c:pt idx="11">
                  <c:v>864</c:v>
                </c:pt>
                <c:pt idx="12">
                  <c:v>789</c:v>
                </c:pt>
                <c:pt idx="13">
                  <c:v>715</c:v>
                </c:pt>
                <c:pt idx="14">
                  <c:v>799</c:v>
                </c:pt>
                <c:pt idx="15">
                  <c:v>982</c:v>
                </c:pt>
                <c:pt idx="16">
                  <c:v>1022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5993968"/>
        <c:axId val="695994752"/>
      </c:barChart>
      <c:catAx>
        <c:axId val="69599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994752"/>
        <c:crosses val="autoZero"/>
        <c:auto val="1"/>
        <c:lblAlgn val="ctr"/>
        <c:lblOffset val="100"/>
        <c:noMultiLvlLbl val="0"/>
      </c:catAx>
      <c:valAx>
        <c:axId val="695994752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99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157162</xdr:rowOff>
    </xdr:from>
    <xdr:to>
      <xdr:col>14</xdr:col>
      <xdr:colOff>466725</xdr:colOff>
      <xdr:row>16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16</xdr:row>
      <xdr:rowOff>128587</xdr:rowOff>
    </xdr:from>
    <xdr:to>
      <xdr:col>7</xdr:col>
      <xdr:colOff>352425</xdr:colOff>
      <xdr:row>31</xdr:row>
      <xdr:rowOff>14287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28576</xdr:colOff>
      <xdr:row>33</xdr:row>
      <xdr:rowOff>147637</xdr:rowOff>
    </xdr:from>
    <xdr:to>
      <xdr:col>7</xdr:col>
      <xdr:colOff>371475</xdr:colOff>
      <xdr:row>48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428625</xdr:colOff>
      <xdr:row>16</xdr:row>
      <xdr:rowOff>147637</xdr:rowOff>
    </xdr:from>
    <xdr:to>
      <xdr:col>14</xdr:col>
      <xdr:colOff>590550</xdr:colOff>
      <xdr:row>31</xdr:row>
      <xdr:rowOff>28575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485776</xdr:colOff>
      <xdr:row>34</xdr:row>
      <xdr:rowOff>14286</xdr:rowOff>
    </xdr:from>
    <xdr:to>
      <xdr:col>14</xdr:col>
      <xdr:colOff>561976</xdr:colOff>
      <xdr:row>48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176212</xdr:rowOff>
    </xdr:from>
    <xdr:to>
      <xdr:col>14</xdr:col>
      <xdr:colOff>533400</xdr:colOff>
      <xdr:row>16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17</xdr:row>
      <xdr:rowOff>14287</xdr:rowOff>
    </xdr:from>
    <xdr:to>
      <xdr:col>7</xdr:col>
      <xdr:colOff>342900</xdr:colOff>
      <xdr:row>31</xdr:row>
      <xdr:rowOff>90487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47626</xdr:colOff>
      <xdr:row>33</xdr:row>
      <xdr:rowOff>128587</xdr:rowOff>
    </xdr:from>
    <xdr:to>
      <xdr:col>7</xdr:col>
      <xdr:colOff>390525</xdr:colOff>
      <xdr:row>48</xdr:row>
      <xdr:rowOff>57150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381000</xdr:colOff>
      <xdr:row>17</xdr:row>
      <xdr:rowOff>42862</xdr:rowOff>
    </xdr:from>
    <xdr:to>
      <xdr:col>14</xdr:col>
      <xdr:colOff>542925</xdr:colOff>
      <xdr:row>31</xdr:row>
      <xdr:rowOff>114300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485776</xdr:colOff>
      <xdr:row>34</xdr:row>
      <xdr:rowOff>14286</xdr:rowOff>
    </xdr:from>
    <xdr:to>
      <xdr:col>14</xdr:col>
      <xdr:colOff>561976</xdr:colOff>
      <xdr:row>48</xdr:row>
      <xdr:rowOff>142875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MPHAN\Demand-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TRLB\Downloads\Demand_04.12.202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.05.20"/>
      <sheetName val="16.05.20"/>
      <sheetName val="17.05.20"/>
      <sheetName val="NORMAL LOAD"/>
      <sheetName val="18.05.20"/>
      <sheetName val="Southco Graph for 18.05.20"/>
      <sheetName val="GRAPH"/>
    </sheetNames>
    <sheetDataSet>
      <sheetData sheetId="0"/>
      <sheetData sheetId="1"/>
      <sheetData sheetId="2"/>
      <sheetData sheetId="3">
        <row r="5">
          <cell r="B5" t="str">
            <v>Normal State Demand</v>
          </cell>
        </row>
      </sheetData>
      <sheetData sheetId="4">
        <row r="5">
          <cell r="B5" t="str">
            <v>State Demand 18.05.20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.11.21"/>
      <sheetName val="30.11.21"/>
      <sheetName val="01.12.21"/>
      <sheetName val="Normal Demand"/>
      <sheetName val="03.12.21"/>
      <sheetName val="04.12.21"/>
      <sheetName val="Line Graph"/>
      <sheetName val="Bar Graph"/>
    </sheetNames>
    <sheetDataSet>
      <sheetData sheetId="0"/>
      <sheetData sheetId="1"/>
      <sheetData sheetId="2"/>
      <sheetData sheetId="3">
        <row r="2">
          <cell r="C2" t="str">
            <v>TPCODL (Normal load)</v>
          </cell>
          <cell r="D2" t="str">
            <v>TPWODL (Normal load)</v>
          </cell>
          <cell r="E2" t="str">
            <v>TPNODL (Normal load)</v>
          </cell>
          <cell r="F2" t="str">
            <v xml:space="preserve">TPSODL (Normal load) </v>
          </cell>
        </row>
        <row r="3">
          <cell r="B3">
            <v>2634.9950594107313</v>
          </cell>
          <cell r="C3">
            <v>741.14888509114598</v>
          </cell>
          <cell r="D3">
            <v>1322.1413574218766</v>
          </cell>
          <cell r="E3">
            <v>591.96742757161462</v>
          </cell>
          <cell r="F3">
            <v>352.26295979817729</v>
          </cell>
        </row>
        <row r="4">
          <cell r="B4">
            <v>2632.1598481535912</v>
          </cell>
          <cell r="C4">
            <v>676.95823160807299</v>
          </cell>
          <cell r="D4">
            <v>1319.5684407552098</v>
          </cell>
          <cell r="E4">
            <v>600.15222167968761</v>
          </cell>
          <cell r="F4">
            <v>335.8777364095053</v>
          </cell>
        </row>
        <row r="5">
          <cell r="B5">
            <v>2574.0141108036041</v>
          </cell>
          <cell r="C5">
            <v>646.44862874348962</v>
          </cell>
          <cell r="D5">
            <v>1279.6357014973967</v>
          </cell>
          <cell r="E5">
            <v>585.10422770182299</v>
          </cell>
          <cell r="F5">
            <v>329.87566121419269</v>
          </cell>
        </row>
        <row r="6">
          <cell r="B6">
            <v>2610.772651463747</v>
          </cell>
          <cell r="C6">
            <v>665.35107421875034</v>
          </cell>
          <cell r="D6">
            <v>1338.1813964843766</v>
          </cell>
          <cell r="E6">
            <v>569.16172281901061</v>
          </cell>
          <cell r="F6">
            <v>336.97306315104169</v>
          </cell>
        </row>
        <row r="7">
          <cell r="B7">
            <v>2860.7794196556019</v>
          </cell>
          <cell r="C7">
            <v>734.00044759114598</v>
          </cell>
          <cell r="D7">
            <v>1357.5986328125</v>
          </cell>
          <cell r="E7">
            <v>626.27050781250034</v>
          </cell>
          <cell r="F7">
            <v>412.99411010742165</v>
          </cell>
        </row>
        <row r="8">
          <cell r="B8">
            <v>3095.5030271137762</v>
          </cell>
          <cell r="C8">
            <v>796.67702229817735</v>
          </cell>
          <cell r="D8">
            <v>1329.3151041666667</v>
          </cell>
          <cell r="E8">
            <v>675.41420491536462</v>
          </cell>
          <cell r="F8">
            <v>475.41347249348968</v>
          </cell>
        </row>
        <row r="9">
          <cell r="B9">
            <v>3651.5667713781204</v>
          </cell>
          <cell r="C9">
            <v>991.56748453776129</v>
          </cell>
          <cell r="D9">
            <v>1427.2747395833333</v>
          </cell>
          <cell r="E9">
            <v>729.05684407552098</v>
          </cell>
          <cell r="F9">
            <v>514.813466389974</v>
          </cell>
        </row>
        <row r="10">
          <cell r="B10">
            <v>3609.5079097921657</v>
          </cell>
          <cell r="C10">
            <v>1008.1047159830709</v>
          </cell>
          <cell r="D10">
            <v>1380.1374104817733</v>
          </cell>
          <cell r="E10">
            <v>738.84259033203091</v>
          </cell>
          <cell r="F10">
            <v>532.06400553385436</v>
          </cell>
        </row>
        <row r="11">
          <cell r="B11">
            <v>3506.9255961092817</v>
          </cell>
          <cell r="C11">
            <v>994.40364583333337</v>
          </cell>
          <cell r="D11">
            <v>1374.0789388020833</v>
          </cell>
          <cell r="E11">
            <v>698.10744222005235</v>
          </cell>
          <cell r="F11">
            <v>497.58443196614598</v>
          </cell>
        </row>
        <row r="12">
          <cell r="B12">
            <v>3395.5746154712174</v>
          </cell>
          <cell r="C12">
            <v>942.26462809244788</v>
          </cell>
          <cell r="D12">
            <v>1467.4050699869802</v>
          </cell>
          <cell r="E12">
            <v>673.03383382161462</v>
          </cell>
          <cell r="F12">
            <v>467.10614013671869</v>
          </cell>
        </row>
        <row r="13">
          <cell r="B13">
            <v>3215.3354930852856</v>
          </cell>
          <cell r="C13">
            <v>894.76609293619822</v>
          </cell>
          <cell r="D13">
            <v>1466.7232259114601</v>
          </cell>
          <cell r="E13">
            <v>647.9871419270836</v>
          </cell>
          <cell r="F13">
            <v>423.94973754882795</v>
          </cell>
        </row>
        <row r="14">
          <cell r="B14">
            <v>3079.9901231319345</v>
          </cell>
          <cell r="C14">
            <v>897.69740804036462</v>
          </cell>
          <cell r="D14">
            <v>1485.5424397786467</v>
          </cell>
          <cell r="E14">
            <v>626.68723551432265</v>
          </cell>
          <cell r="F14">
            <v>388.31609090169303</v>
          </cell>
        </row>
        <row r="15">
          <cell r="B15">
            <v>3042.3165672992673</v>
          </cell>
          <cell r="C15">
            <v>847.61429850260436</v>
          </cell>
          <cell r="D15">
            <v>1440.9190266927101</v>
          </cell>
          <cell r="E15">
            <v>663.15049235026038</v>
          </cell>
          <cell r="F15">
            <v>390.02101643880201</v>
          </cell>
        </row>
        <row r="16">
          <cell r="B16">
            <v>2753.0510073229684</v>
          </cell>
          <cell r="C16">
            <v>724.06766764322902</v>
          </cell>
          <cell r="D16">
            <v>1349.4440511067735</v>
          </cell>
          <cell r="E16">
            <v>591.69189453125034</v>
          </cell>
          <cell r="F16">
            <v>373.30381266276066</v>
          </cell>
        </row>
        <row r="17">
          <cell r="B17">
            <v>2888.3905233095088</v>
          </cell>
          <cell r="C17">
            <v>750.53098551432322</v>
          </cell>
          <cell r="D17">
            <v>1465.6984049479167</v>
          </cell>
          <cell r="E17">
            <v>567.81516520182299</v>
          </cell>
          <cell r="F17">
            <v>375.96560668945335</v>
          </cell>
        </row>
        <row r="18">
          <cell r="B18">
            <v>3089.1845384438839</v>
          </cell>
          <cell r="C18">
            <v>783.78816731770837</v>
          </cell>
          <cell r="D18">
            <v>1527.3498128255198</v>
          </cell>
          <cell r="E18">
            <v>610.26574707031261</v>
          </cell>
          <cell r="F18">
            <v>404.79551188151032</v>
          </cell>
        </row>
        <row r="19">
          <cell r="B19">
            <v>3306.138472144803</v>
          </cell>
          <cell r="C19">
            <v>885.86787923177098</v>
          </cell>
          <cell r="D19">
            <v>1456.1198323567733</v>
          </cell>
          <cell r="E19">
            <v>658.15840657552064</v>
          </cell>
          <cell r="F19">
            <v>433.81285603841167</v>
          </cell>
        </row>
        <row r="20">
          <cell r="B20">
            <v>3763.2430345788603</v>
          </cell>
          <cell r="C20">
            <v>1052.4248657226565</v>
          </cell>
          <cell r="D20">
            <v>1512.4176025390634</v>
          </cell>
          <cell r="E20">
            <v>747.45770263671909</v>
          </cell>
          <cell r="F20">
            <v>520.93417358398437</v>
          </cell>
        </row>
        <row r="21">
          <cell r="B21">
            <v>3749.3165457521877</v>
          </cell>
          <cell r="C21">
            <v>1019.5075276692701</v>
          </cell>
          <cell r="D21">
            <v>1423.1404622395867</v>
          </cell>
          <cell r="E21">
            <v>806.73586018880235</v>
          </cell>
          <cell r="F21">
            <v>507.97741699218733</v>
          </cell>
        </row>
        <row r="22">
          <cell r="B22">
            <v>3548.5714265131596</v>
          </cell>
          <cell r="C22">
            <v>1004.83260091146</v>
          </cell>
          <cell r="D22">
            <v>1360.7942301432302</v>
          </cell>
          <cell r="E22">
            <v>783.58988444010458</v>
          </cell>
          <cell r="F22">
            <v>471.60593668619799</v>
          </cell>
        </row>
        <row r="23">
          <cell r="B23">
            <v>3336.1211900313706</v>
          </cell>
          <cell r="C23">
            <v>958.10152180989542</v>
          </cell>
          <cell r="D23">
            <v>1400.9602050781232</v>
          </cell>
          <cell r="E23">
            <v>749.32002766927098</v>
          </cell>
          <cell r="F23">
            <v>427.16261800130241</v>
          </cell>
        </row>
        <row r="24">
          <cell r="B24">
            <v>2976.9377818803005</v>
          </cell>
          <cell r="C24">
            <v>878.75205485026038</v>
          </cell>
          <cell r="D24">
            <v>1342.8590087890634</v>
          </cell>
          <cell r="E24">
            <v>682.81077067057288</v>
          </cell>
          <cell r="F24">
            <v>389.86906941731769</v>
          </cell>
        </row>
        <row r="25">
          <cell r="B25">
            <v>2829.4039773071804</v>
          </cell>
          <cell r="C25">
            <v>796.72121175130235</v>
          </cell>
          <cell r="D25">
            <v>1349.6958414713565</v>
          </cell>
          <cell r="E25">
            <v>629.66243489583337</v>
          </cell>
          <cell r="F25">
            <v>354.64348347981803</v>
          </cell>
        </row>
        <row r="26">
          <cell r="B26">
            <v>2719.7220899015674</v>
          </cell>
          <cell r="C26">
            <v>722.61260986328125</v>
          </cell>
          <cell r="D26">
            <v>1362.1337483723999</v>
          </cell>
          <cell r="E26">
            <v>589.34934488932299</v>
          </cell>
          <cell r="F26">
            <v>357.12093098958331</v>
          </cell>
        </row>
      </sheetData>
      <sheetData sheetId="4">
        <row r="2">
          <cell r="B2" t="str">
            <v>State demand 03.12.21</v>
          </cell>
          <cell r="C2" t="str">
            <v>TPCODL 03.12.21</v>
          </cell>
          <cell r="D2" t="str">
            <v>TPWODL 03.12.21</v>
          </cell>
          <cell r="E2" t="str">
            <v>TPNODL 03.12.21</v>
          </cell>
          <cell r="F2" t="str">
            <v>TPSODL 03.12.21</v>
          </cell>
        </row>
        <row r="3">
          <cell r="A3">
            <v>1</v>
          </cell>
          <cell r="B3">
            <v>2731.5374841690063</v>
          </cell>
          <cell r="C3">
            <v>712</v>
          </cell>
          <cell r="D3">
            <v>1354</v>
          </cell>
          <cell r="E3">
            <v>590</v>
          </cell>
          <cell r="F3">
            <v>318</v>
          </cell>
        </row>
        <row r="4">
          <cell r="A4">
            <v>2</v>
          </cell>
          <cell r="B4">
            <v>2522.7302431613225</v>
          </cell>
          <cell r="C4">
            <v>658</v>
          </cell>
          <cell r="D4">
            <v>1336</v>
          </cell>
          <cell r="E4">
            <v>595</v>
          </cell>
          <cell r="F4">
            <v>319</v>
          </cell>
        </row>
        <row r="5">
          <cell r="A5">
            <v>3</v>
          </cell>
          <cell r="B5">
            <v>2535.9659031555066</v>
          </cell>
          <cell r="C5">
            <v>618</v>
          </cell>
          <cell r="D5">
            <v>1365</v>
          </cell>
          <cell r="E5">
            <v>569</v>
          </cell>
          <cell r="F5">
            <v>335</v>
          </cell>
        </row>
        <row r="6">
          <cell r="A6">
            <v>4</v>
          </cell>
          <cell r="B6">
            <v>2575.8874067813172</v>
          </cell>
          <cell r="C6">
            <v>628</v>
          </cell>
          <cell r="D6">
            <v>1344</v>
          </cell>
          <cell r="E6">
            <v>588</v>
          </cell>
          <cell r="F6">
            <v>331</v>
          </cell>
        </row>
        <row r="7">
          <cell r="A7">
            <v>5</v>
          </cell>
          <cell r="B7">
            <v>2865.8596813380727</v>
          </cell>
          <cell r="C7">
            <v>699</v>
          </cell>
          <cell r="D7">
            <v>1420</v>
          </cell>
          <cell r="E7">
            <v>657</v>
          </cell>
          <cell r="F7">
            <v>402</v>
          </cell>
        </row>
        <row r="8">
          <cell r="A8">
            <v>6</v>
          </cell>
          <cell r="B8">
            <v>3153.4908773899069</v>
          </cell>
          <cell r="C8">
            <v>817</v>
          </cell>
          <cell r="D8">
            <v>1454</v>
          </cell>
          <cell r="E8">
            <v>716</v>
          </cell>
          <cell r="F8">
            <v>464</v>
          </cell>
        </row>
        <row r="9">
          <cell r="A9">
            <v>7</v>
          </cell>
          <cell r="B9">
            <v>3512.2993238270283</v>
          </cell>
          <cell r="C9">
            <v>910</v>
          </cell>
          <cell r="D9">
            <v>1574</v>
          </cell>
          <cell r="E9">
            <v>753</v>
          </cell>
          <cell r="F9">
            <v>522</v>
          </cell>
        </row>
        <row r="10">
          <cell r="A10">
            <v>8</v>
          </cell>
          <cell r="B10">
            <v>3623.1850854530949</v>
          </cell>
          <cell r="C10">
            <v>936</v>
          </cell>
          <cell r="D10">
            <v>1783</v>
          </cell>
          <cell r="E10">
            <v>691</v>
          </cell>
          <cell r="F10">
            <v>540</v>
          </cell>
        </row>
        <row r="11">
          <cell r="A11">
            <v>9</v>
          </cell>
          <cell r="B11">
            <v>3481.6947240531435</v>
          </cell>
          <cell r="C11">
            <v>948</v>
          </cell>
          <cell r="D11">
            <v>1624</v>
          </cell>
          <cell r="E11">
            <v>656</v>
          </cell>
          <cell r="F11">
            <v>533</v>
          </cell>
        </row>
        <row r="12">
          <cell r="A12">
            <v>10</v>
          </cell>
          <cell r="B12">
            <v>3402</v>
          </cell>
          <cell r="C12">
            <v>889</v>
          </cell>
          <cell r="D12">
            <v>1604</v>
          </cell>
          <cell r="E12">
            <v>686</v>
          </cell>
          <cell r="F12">
            <v>483</v>
          </cell>
        </row>
        <row r="13">
          <cell r="A13">
            <v>11</v>
          </cell>
          <cell r="B13">
            <v>3203</v>
          </cell>
          <cell r="C13">
            <v>835</v>
          </cell>
          <cell r="D13">
            <v>1631</v>
          </cell>
          <cell r="E13">
            <v>595</v>
          </cell>
          <cell r="F13">
            <v>418</v>
          </cell>
        </row>
        <row r="14">
          <cell r="A14">
            <v>12</v>
          </cell>
          <cell r="B14">
            <v>3039</v>
          </cell>
          <cell r="C14">
            <v>822</v>
          </cell>
          <cell r="D14">
            <v>1467</v>
          </cell>
          <cell r="E14">
            <v>639</v>
          </cell>
          <cell r="F14">
            <v>383</v>
          </cell>
        </row>
        <row r="15">
          <cell r="A15">
            <v>13</v>
          </cell>
          <cell r="B15">
            <v>2924</v>
          </cell>
          <cell r="C15">
            <v>791</v>
          </cell>
          <cell r="D15">
            <v>1496</v>
          </cell>
          <cell r="E15">
            <v>613</v>
          </cell>
          <cell r="F15">
            <v>363</v>
          </cell>
        </row>
        <row r="16">
          <cell r="A16">
            <v>14</v>
          </cell>
          <cell r="B16">
            <v>2768</v>
          </cell>
          <cell r="C16">
            <v>767</v>
          </cell>
          <cell r="D16">
            <v>1360</v>
          </cell>
          <cell r="E16">
            <v>559</v>
          </cell>
          <cell r="F16">
            <v>364</v>
          </cell>
        </row>
        <row r="17">
          <cell r="A17">
            <v>15</v>
          </cell>
          <cell r="B17">
            <v>2773</v>
          </cell>
          <cell r="C17">
            <v>714</v>
          </cell>
          <cell r="D17">
            <v>1398</v>
          </cell>
          <cell r="E17">
            <v>548</v>
          </cell>
          <cell r="F17">
            <v>392</v>
          </cell>
        </row>
        <row r="18">
          <cell r="A18">
            <v>16</v>
          </cell>
          <cell r="B18">
            <v>2916</v>
          </cell>
          <cell r="C18">
            <v>763</v>
          </cell>
          <cell r="D18">
            <v>1515</v>
          </cell>
          <cell r="E18">
            <v>578</v>
          </cell>
          <cell r="F18">
            <v>400</v>
          </cell>
        </row>
        <row r="19">
          <cell r="A19">
            <v>17</v>
          </cell>
          <cell r="B19">
            <v>3160.4742286354317</v>
          </cell>
          <cell r="C19">
            <v>842.238037109375</v>
          </cell>
          <cell r="D19">
            <v>971.28076171875205</v>
          </cell>
          <cell r="E19">
            <v>681.15203857421898</v>
          </cell>
          <cell r="F19">
            <v>421.90191650390602</v>
          </cell>
        </row>
        <row r="20">
          <cell r="A20">
            <v>18</v>
          </cell>
          <cell r="B20">
            <v>3803.7106769010425</v>
          </cell>
          <cell r="C20">
            <v>1036.31274414063</v>
          </cell>
          <cell r="D20">
            <v>1134.9359436035129</v>
          </cell>
          <cell r="E20">
            <v>809.25128173828102</v>
          </cell>
          <cell r="F20">
            <v>542.43243408203102</v>
          </cell>
        </row>
        <row r="21">
          <cell r="A21">
            <v>19</v>
          </cell>
          <cell r="B21">
            <v>3619.1644102484015</v>
          </cell>
          <cell r="C21">
            <v>978.013916015625</v>
          </cell>
          <cell r="D21">
            <v>1041.235046386716</v>
          </cell>
          <cell r="E21">
            <v>782.76965332031295</v>
          </cell>
          <cell r="F21">
            <v>476.53845214843801</v>
          </cell>
        </row>
        <row r="22">
          <cell r="A22">
            <v>20</v>
          </cell>
          <cell r="B22">
            <v>3400.2799711078414</v>
          </cell>
          <cell r="C22">
            <v>900.34747314453102</v>
          </cell>
          <cell r="D22">
            <v>1014.520385742185</v>
          </cell>
          <cell r="E22">
            <v>765.41052246093795</v>
          </cell>
          <cell r="F22">
            <v>463.74923706054699</v>
          </cell>
        </row>
        <row r="23">
          <cell r="A23">
            <v>21</v>
          </cell>
          <cell r="B23">
            <v>3175.8068086504954</v>
          </cell>
          <cell r="C23">
            <v>870.74493408203102</v>
          </cell>
          <cell r="D23">
            <v>893.65945434570801</v>
          </cell>
          <cell r="E23">
            <v>769.69122314453102</v>
          </cell>
          <cell r="F23">
            <v>393.49447631835898</v>
          </cell>
        </row>
        <row r="24">
          <cell r="A24">
            <v>22</v>
          </cell>
          <cell r="B24">
            <v>2886.6678471416253</v>
          </cell>
          <cell r="C24">
            <v>758.08642578125</v>
          </cell>
          <cell r="D24">
            <v>781.65399169921602</v>
          </cell>
          <cell r="E24">
            <v>679.181884765625</v>
          </cell>
          <cell r="F24">
            <v>360.96914672851602</v>
          </cell>
        </row>
        <row r="25">
          <cell r="A25">
            <v>23</v>
          </cell>
          <cell r="B25">
            <v>2675.2403670847425</v>
          </cell>
          <cell r="C25">
            <v>694.23626708984398</v>
          </cell>
          <cell r="D25">
            <v>782.06793212890398</v>
          </cell>
          <cell r="E25">
            <v>624.06988525390602</v>
          </cell>
          <cell r="F25">
            <v>313.7529296875</v>
          </cell>
        </row>
        <row r="26">
          <cell r="A26">
            <v>24</v>
          </cell>
          <cell r="B26">
            <v>2600.2108299136171</v>
          </cell>
          <cell r="C26">
            <v>635.864990234375</v>
          </cell>
          <cell r="D26">
            <v>715.96368408202898</v>
          </cell>
          <cell r="E26">
            <v>600.66662597656295</v>
          </cell>
          <cell r="F26">
            <v>312.61917114257801</v>
          </cell>
        </row>
      </sheetData>
      <sheetData sheetId="5">
        <row r="2">
          <cell r="B2" t="str">
            <v>State demand 04.12.21</v>
          </cell>
          <cell r="C2" t="str">
            <v>TPCODL 04.12.21</v>
          </cell>
          <cell r="D2" t="str">
            <v>TPWODL 04.12.21</v>
          </cell>
          <cell r="E2" t="str">
            <v>TPNODL 04.12.21</v>
          </cell>
          <cell r="F2" t="str">
            <v>TPSODL 04.12.21</v>
          </cell>
        </row>
        <row r="3">
          <cell r="A3">
            <v>1</v>
          </cell>
          <cell r="B3">
            <v>2432</v>
          </cell>
          <cell r="C3">
            <v>611</v>
          </cell>
          <cell r="D3">
            <v>681</v>
          </cell>
          <cell r="E3">
            <v>598</v>
          </cell>
          <cell r="F3">
            <v>295</v>
          </cell>
        </row>
        <row r="4">
          <cell r="A4">
            <v>2</v>
          </cell>
          <cell r="B4">
            <v>2495</v>
          </cell>
          <cell r="C4">
            <v>582</v>
          </cell>
          <cell r="D4">
            <v>719</v>
          </cell>
          <cell r="E4">
            <v>571</v>
          </cell>
          <cell r="F4">
            <v>288</v>
          </cell>
        </row>
        <row r="5">
          <cell r="A5">
            <v>3</v>
          </cell>
          <cell r="B5">
            <v>2426</v>
          </cell>
          <cell r="C5">
            <v>532</v>
          </cell>
          <cell r="D5">
            <v>662</v>
          </cell>
          <cell r="E5">
            <v>552</v>
          </cell>
          <cell r="F5">
            <v>265</v>
          </cell>
        </row>
        <row r="6">
          <cell r="A6">
            <v>4</v>
          </cell>
          <cell r="B6">
            <v>2346</v>
          </cell>
          <cell r="C6">
            <v>539</v>
          </cell>
          <cell r="D6">
            <v>640</v>
          </cell>
          <cell r="E6">
            <v>570</v>
          </cell>
          <cell r="F6">
            <v>284</v>
          </cell>
        </row>
        <row r="7">
          <cell r="A7">
            <v>5</v>
          </cell>
          <cell r="B7">
            <v>2440</v>
          </cell>
          <cell r="C7">
            <v>545</v>
          </cell>
          <cell r="D7">
            <v>690</v>
          </cell>
          <cell r="E7">
            <v>563</v>
          </cell>
          <cell r="F7">
            <v>316</v>
          </cell>
        </row>
        <row r="8">
          <cell r="A8">
            <v>6</v>
          </cell>
          <cell r="B8">
            <v>2732</v>
          </cell>
          <cell r="C8">
            <v>644</v>
          </cell>
          <cell r="D8">
            <v>847</v>
          </cell>
          <cell r="E8">
            <v>579</v>
          </cell>
          <cell r="F8">
            <v>387</v>
          </cell>
        </row>
        <row r="9">
          <cell r="A9">
            <v>7</v>
          </cell>
          <cell r="B9">
            <v>3385</v>
          </cell>
          <cell r="C9">
            <v>800</v>
          </cell>
          <cell r="D9">
            <v>1009</v>
          </cell>
          <cell r="E9">
            <v>673</v>
          </cell>
          <cell r="F9">
            <v>470</v>
          </cell>
        </row>
        <row r="10">
          <cell r="A10">
            <v>8</v>
          </cell>
          <cell r="B10"/>
          <cell r="C10"/>
          <cell r="D10"/>
          <cell r="E10"/>
          <cell r="F10"/>
        </row>
        <row r="11">
          <cell r="A11">
            <v>9</v>
          </cell>
          <cell r="B11"/>
          <cell r="C11"/>
          <cell r="D11"/>
          <cell r="E11"/>
          <cell r="F11"/>
        </row>
        <row r="12">
          <cell r="A12">
            <v>10</v>
          </cell>
          <cell r="B12"/>
          <cell r="C12"/>
          <cell r="D12"/>
          <cell r="E12"/>
          <cell r="F12"/>
        </row>
        <row r="13">
          <cell r="A13">
            <v>11</v>
          </cell>
          <cell r="B13"/>
          <cell r="C13"/>
          <cell r="D13"/>
          <cell r="E13"/>
          <cell r="F13"/>
        </row>
        <row r="14">
          <cell r="A14">
            <v>12</v>
          </cell>
          <cell r="B14"/>
          <cell r="C14"/>
          <cell r="D14"/>
          <cell r="E14"/>
          <cell r="F14"/>
        </row>
        <row r="15">
          <cell r="A15">
            <v>13</v>
          </cell>
          <cell r="B15"/>
          <cell r="C15"/>
          <cell r="D15"/>
          <cell r="E15"/>
          <cell r="F15"/>
        </row>
        <row r="16">
          <cell r="A16">
            <v>14</v>
          </cell>
          <cell r="B16"/>
          <cell r="C16"/>
          <cell r="D16"/>
          <cell r="E16"/>
          <cell r="F16"/>
        </row>
        <row r="17">
          <cell r="A17">
            <v>15</v>
          </cell>
          <cell r="B17"/>
          <cell r="C17"/>
          <cell r="D17"/>
          <cell r="E17"/>
          <cell r="F17"/>
        </row>
        <row r="18">
          <cell r="A18">
            <v>16</v>
          </cell>
          <cell r="B18"/>
          <cell r="C18"/>
          <cell r="D18"/>
          <cell r="E18"/>
          <cell r="F18"/>
        </row>
        <row r="19">
          <cell r="A19">
            <v>17</v>
          </cell>
          <cell r="B19"/>
          <cell r="C19"/>
          <cell r="D19"/>
          <cell r="E19"/>
          <cell r="F19"/>
        </row>
        <row r="20">
          <cell r="A20">
            <v>18</v>
          </cell>
          <cell r="B20"/>
          <cell r="C20"/>
          <cell r="D20"/>
          <cell r="E20"/>
          <cell r="F20"/>
        </row>
        <row r="21">
          <cell r="A21">
            <v>19</v>
          </cell>
          <cell r="B21"/>
          <cell r="C21"/>
          <cell r="D21"/>
          <cell r="E21"/>
          <cell r="F21"/>
        </row>
        <row r="22">
          <cell r="A22">
            <v>20</v>
          </cell>
          <cell r="B22"/>
          <cell r="C22"/>
          <cell r="D22"/>
          <cell r="E22"/>
          <cell r="F22"/>
        </row>
        <row r="23">
          <cell r="A23">
            <v>21</v>
          </cell>
          <cell r="B23"/>
          <cell r="C23"/>
          <cell r="D23"/>
          <cell r="E23"/>
          <cell r="F23"/>
        </row>
        <row r="24">
          <cell r="A24">
            <v>22</v>
          </cell>
          <cell r="B24"/>
          <cell r="C24"/>
          <cell r="D24"/>
          <cell r="E24"/>
          <cell r="F24"/>
        </row>
        <row r="25">
          <cell r="A25">
            <v>23</v>
          </cell>
          <cell r="B25"/>
          <cell r="C25"/>
          <cell r="D25"/>
          <cell r="E25"/>
          <cell r="F25"/>
        </row>
        <row r="26">
          <cell r="A26">
            <v>24</v>
          </cell>
          <cell r="B26"/>
          <cell r="C26"/>
          <cell r="D26"/>
          <cell r="E26"/>
          <cell r="F26"/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B3" sqref="B3:F26"/>
    </sheetView>
  </sheetViews>
  <sheetFormatPr defaultRowHeight="15" x14ac:dyDescent="0.25"/>
  <cols>
    <col min="2" max="2" width="11.42578125" customWidth="1"/>
    <col min="3" max="3" width="8.7109375" customWidth="1"/>
    <col min="4" max="4" width="10.7109375" customWidth="1"/>
    <col min="5" max="5" width="8.28515625" customWidth="1"/>
    <col min="6" max="6" width="7.5703125" customWidth="1"/>
  </cols>
  <sheetData>
    <row r="1" spans="1:6" x14ac:dyDescent="0.25">
      <c r="B1" s="4" t="s">
        <v>4</v>
      </c>
    </row>
    <row r="2" spans="1:6" ht="39.75" customHeight="1" x14ac:dyDescent="0.25">
      <c r="A2" s="3" t="s">
        <v>1</v>
      </c>
      <c r="B2" s="5" t="s">
        <v>2</v>
      </c>
      <c r="C2" s="5" t="s">
        <v>3</v>
      </c>
      <c r="D2" s="5" t="s">
        <v>5</v>
      </c>
      <c r="E2" s="5" t="s">
        <v>6</v>
      </c>
      <c r="F2" s="5" t="s">
        <v>7</v>
      </c>
    </row>
    <row r="3" spans="1:6" x14ac:dyDescent="0.25">
      <c r="A3" s="2">
        <v>1</v>
      </c>
      <c r="B3" s="7">
        <v>2671.1207394301905</v>
      </c>
      <c r="C3" s="7">
        <v>744.08709716796898</v>
      </c>
      <c r="D3" s="7">
        <v>1448.21765136719</v>
      </c>
      <c r="E3" s="7">
        <v>579.125732421875</v>
      </c>
      <c r="F3" s="7">
        <v>347.65490722656301</v>
      </c>
    </row>
    <row r="4" spans="1:6" x14ac:dyDescent="0.25">
      <c r="A4" s="2">
        <v>2</v>
      </c>
      <c r="B4" s="7">
        <v>2688.8572451025266</v>
      </c>
      <c r="C4" s="7">
        <v>672.137451171875</v>
      </c>
      <c r="D4" s="7">
        <v>1324.63696289063</v>
      </c>
      <c r="E4" s="7">
        <v>600.956298828125</v>
      </c>
      <c r="F4" s="7">
        <v>345.432373046875</v>
      </c>
    </row>
    <row r="5" spans="1:6" x14ac:dyDescent="0.25">
      <c r="A5" s="2">
        <v>3</v>
      </c>
      <c r="B5" s="7">
        <v>2546.5096431970583</v>
      </c>
      <c r="C5" s="7">
        <v>633.716796875</v>
      </c>
      <c r="D5" s="7">
        <v>1295.89587402344</v>
      </c>
      <c r="E5" s="7">
        <v>578.0185546875</v>
      </c>
      <c r="F5" s="7">
        <v>331.93762207031301</v>
      </c>
    </row>
    <row r="6" spans="1:6" x14ac:dyDescent="0.25">
      <c r="A6" s="2">
        <v>4</v>
      </c>
      <c r="B6" s="7">
        <v>2695.776609160007</v>
      </c>
      <c r="C6" s="7">
        <v>696.52282714843795</v>
      </c>
      <c r="D6" s="7">
        <v>1354.25451660156</v>
      </c>
      <c r="E6" s="7">
        <v>559.18127441406295</v>
      </c>
      <c r="F6" s="7">
        <v>361.41815185546898</v>
      </c>
    </row>
    <row r="7" spans="1:6" x14ac:dyDescent="0.25">
      <c r="A7" s="2">
        <v>5</v>
      </c>
      <c r="B7" s="7">
        <v>2885.5155475139627</v>
      </c>
      <c r="C7" s="7">
        <v>761.13391113281295</v>
      </c>
      <c r="D7" s="7">
        <v>1348.62902832031</v>
      </c>
      <c r="E7" s="7">
        <v>664.07897949218795</v>
      </c>
      <c r="F7" s="7">
        <v>403.74249267578102</v>
      </c>
    </row>
    <row r="8" spans="1:6" x14ac:dyDescent="0.25">
      <c r="A8" s="2">
        <v>6</v>
      </c>
      <c r="B8" s="7">
        <v>3109.0795800983906</v>
      </c>
      <c r="C8" s="7">
        <v>759.44763183593795</v>
      </c>
      <c r="D8" s="7">
        <v>1374.71154785156</v>
      </c>
      <c r="E8" s="7">
        <v>730.22210693359398</v>
      </c>
      <c r="F8" s="7">
        <v>470.56442260742199</v>
      </c>
    </row>
    <row r="9" spans="1:6" x14ac:dyDescent="0.25">
      <c r="A9" s="2">
        <v>7</v>
      </c>
      <c r="B9" s="7">
        <v>3687.3967913687229</v>
      </c>
      <c r="C9" s="7">
        <v>914.17572021484398</v>
      </c>
      <c r="D9" s="7">
        <v>1459.21423339844</v>
      </c>
      <c r="E9" s="7">
        <v>776.55853271484398</v>
      </c>
      <c r="F9" s="7">
        <v>520.49737548828102</v>
      </c>
    </row>
    <row r="10" spans="1:6" x14ac:dyDescent="0.25">
      <c r="A10" s="2">
        <v>8</v>
      </c>
      <c r="B10" s="7">
        <v>3561.4873261377224</v>
      </c>
      <c r="C10" s="7">
        <v>1002.98089599609</v>
      </c>
      <c r="D10" s="7">
        <v>1314.91296386719</v>
      </c>
      <c r="E10" s="7">
        <v>722.75762939453102</v>
      </c>
      <c r="F10" s="7">
        <v>538.180908203125</v>
      </c>
    </row>
    <row r="11" spans="1:6" x14ac:dyDescent="0.25">
      <c r="A11" s="2">
        <v>9</v>
      </c>
      <c r="B11" s="7">
        <v>3515.3719835281377</v>
      </c>
      <c r="C11" s="7">
        <v>997.87646484375</v>
      </c>
      <c r="D11" s="7">
        <v>1326.35363769531</v>
      </c>
      <c r="E11" s="7">
        <v>714.333740234375</v>
      </c>
      <c r="F11" s="7">
        <v>507.25970458984398</v>
      </c>
    </row>
    <row r="12" spans="1:6" x14ac:dyDescent="0.25">
      <c r="A12" s="2">
        <v>10</v>
      </c>
      <c r="B12" s="7">
        <v>3452.9279546439657</v>
      </c>
      <c r="C12" s="7">
        <v>891.36474609375</v>
      </c>
      <c r="D12" s="7">
        <v>1546.96057128906</v>
      </c>
      <c r="E12" s="7">
        <v>677.10009765625</v>
      </c>
      <c r="F12" s="7">
        <v>474.787841796875</v>
      </c>
    </row>
    <row r="13" spans="1:6" x14ac:dyDescent="0.25">
      <c r="A13" s="2">
        <v>11</v>
      </c>
      <c r="B13" s="7">
        <v>3247.2718700468558</v>
      </c>
      <c r="C13" s="7">
        <v>852.98870849609398</v>
      </c>
      <c r="D13" s="7">
        <v>1526.35534667969</v>
      </c>
      <c r="E13" s="7">
        <v>712.16589355468795</v>
      </c>
      <c r="F13" s="7">
        <v>433.77938842773398</v>
      </c>
    </row>
    <row r="14" spans="1:6" x14ac:dyDescent="0.25">
      <c r="A14" s="2">
        <v>12</v>
      </c>
      <c r="B14" s="7">
        <v>3030.0185634614909</v>
      </c>
      <c r="C14" s="7">
        <v>813.36370849609398</v>
      </c>
      <c r="D14" s="7">
        <v>1550.15209960938</v>
      </c>
      <c r="E14" s="7">
        <v>648.67047119140602</v>
      </c>
      <c r="F14" s="7">
        <v>383.628173828125</v>
      </c>
    </row>
    <row r="15" spans="1:6" x14ac:dyDescent="0.25">
      <c r="A15" s="2">
        <v>13</v>
      </c>
      <c r="B15" s="7">
        <v>2972.9826659858245</v>
      </c>
      <c r="C15" s="7">
        <v>860.37982177734398</v>
      </c>
      <c r="D15" s="7">
        <v>1334.728515625</v>
      </c>
      <c r="E15" s="7">
        <v>691.3095703125</v>
      </c>
      <c r="F15" s="7">
        <v>403.15167236328102</v>
      </c>
    </row>
    <row r="16" spans="1:6" x14ac:dyDescent="0.25">
      <c r="A16" s="2">
        <v>14</v>
      </c>
      <c r="B16" s="7">
        <v>2696.5658493265519</v>
      </c>
      <c r="C16" s="7">
        <v>702.48565673828102</v>
      </c>
      <c r="D16" s="7">
        <v>1300.21545410156</v>
      </c>
      <c r="E16" s="7">
        <v>615.04022216796898</v>
      </c>
      <c r="F16" s="7">
        <v>380.23403930664102</v>
      </c>
    </row>
    <row r="17" spans="1:6" x14ac:dyDescent="0.25">
      <c r="A17" s="2">
        <v>15</v>
      </c>
      <c r="B17" s="7">
        <v>2864.1581275612125</v>
      </c>
      <c r="C17" s="7">
        <v>703.62860107421898</v>
      </c>
      <c r="D17" s="7">
        <v>1519.35168457031</v>
      </c>
      <c r="E17" s="7">
        <v>560.54718017578102</v>
      </c>
      <c r="F17" s="7">
        <v>385.45040893554699</v>
      </c>
    </row>
    <row r="18" spans="1:6" x14ac:dyDescent="0.25">
      <c r="A18" s="2">
        <v>16</v>
      </c>
      <c r="B18" s="7">
        <v>3093.3225238174227</v>
      </c>
      <c r="C18" s="7">
        <v>749.35528564453102</v>
      </c>
      <c r="D18" s="7">
        <v>1588.67492675781</v>
      </c>
      <c r="E18" s="7">
        <v>586.25482177734398</v>
      </c>
      <c r="F18" s="7">
        <v>410.92269897460898</v>
      </c>
    </row>
    <row r="19" spans="1:6" x14ac:dyDescent="0.25">
      <c r="A19" s="2">
        <v>17</v>
      </c>
      <c r="B19" s="7">
        <v>3233.7503620386133</v>
      </c>
      <c r="C19" s="7">
        <v>843.05554199218795</v>
      </c>
      <c r="D19" s="7">
        <v>1485.97387695313</v>
      </c>
      <c r="E19" s="7">
        <v>646.85943603515602</v>
      </c>
      <c r="F19" s="7">
        <v>412.45599365234398</v>
      </c>
    </row>
    <row r="20" spans="1:6" x14ac:dyDescent="0.25">
      <c r="A20" s="2">
        <v>18</v>
      </c>
      <c r="B20" s="7">
        <v>3778.0786862075333</v>
      </c>
      <c r="C20" s="7">
        <v>1008.50799560547</v>
      </c>
      <c r="D20" s="7">
        <v>1510.22302246094</v>
      </c>
      <c r="E20" s="7">
        <v>807.88464355468795</v>
      </c>
      <c r="F20" s="7">
        <v>500.96612548828102</v>
      </c>
    </row>
    <row r="21" spans="1:6" x14ac:dyDescent="0.25">
      <c r="A21" s="2">
        <v>19</v>
      </c>
      <c r="B21" s="7">
        <v>3771.2727784812469</v>
      </c>
      <c r="C21" s="7">
        <v>1018.84576416016</v>
      </c>
      <c r="D21" s="7">
        <v>1438.41784667969</v>
      </c>
      <c r="E21" s="7">
        <v>837.27850341796898</v>
      </c>
      <c r="F21" s="7">
        <v>494.94384765625</v>
      </c>
    </row>
    <row r="22" spans="1:6" x14ac:dyDescent="0.25">
      <c r="A22" s="2">
        <v>20</v>
      </c>
      <c r="B22" s="7">
        <v>3597.6988191902642</v>
      </c>
      <c r="C22" s="7">
        <v>967.058837890625</v>
      </c>
      <c r="D22" s="7">
        <v>1428.88525390625</v>
      </c>
      <c r="E22" s="7">
        <v>821.51599121093795</v>
      </c>
      <c r="F22" s="7">
        <v>464.12802124023398</v>
      </c>
    </row>
    <row r="23" spans="1:6" x14ac:dyDescent="0.25">
      <c r="A23" s="2">
        <v>21</v>
      </c>
      <c r="B23" s="7">
        <v>3254.6010082364101</v>
      </c>
      <c r="C23" s="7">
        <v>900.15020751953102</v>
      </c>
      <c r="D23" s="7">
        <v>1455.53869628906</v>
      </c>
      <c r="E23" s="7">
        <v>717.64855957031295</v>
      </c>
      <c r="F23" s="7">
        <v>425.39077758789102</v>
      </c>
    </row>
    <row r="24" spans="1:6" x14ac:dyDescent="0.25">
      <c r="A24" s="2">
        <v>22</v>
      </c>
      <c r="B24" s="7">
        <v>2939.5498034358043</v>
      </c>
      <c r="C24" s="7">
        <v>841.985595703125</v>
      </c>
      <c r="D24" s="7">
        <v>1345.6259765625</v>
      </c>
      <c r="E24" s="7">
        <v>686.4345703125</v>
      </c>
      <c r="F24" s="7">
        <v>383.98391723632801</v>
      </c>
    </row>
    <row r="25" spans="1:6" x14ac:dyDescent="0.25">
      <c r="A25" s="2">
        <v>23</v>
      </c>
      <c r="B25" s="7">
        <v>2786.5629326701155</v>
      </c>
      <c r="C25" s="7">
        <v>733.969970703125</v>
      </c>
      <c r="D25" s="7">
        <v>1313.55786132813</v>
      </c>
      <c r="E25" s="7">
        <v>647.96343994140602</v>
      </c>
      <c r="F25" s="7">
        <v>360.55221557617199</v>
      </c>
    </row>
    <row r="26" spans="1:6" x14ac:dyDescent="0.25">
      <c r="A26" s="2">
        <v>24</v>
      </c>
      <c r="B26" s="7">
        <v>2759.4865288883475</v>
      </c>
      <c r="C26" s="7">
        <v>709.07263183593795</v>
      </c>
      <c r="D26" s="7">
        <v>1364.83630371094</v>
      </c>
      <c r="E26" s="7">
        <v>591.46618652343795</v>
      </c>
      <c r="F26" s="7">
        <v>367.66751098632801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C3" sqref="C3:F26"/>
    </sheetView>
  </sheetViews>
  <sheetFormatPr defaultRowHeight="15" x14ac:dyDescent="0.25"/>
  <cols>
    <col min="1" max="1" width="6.5703125" customWidth="1"/>
    <col min="2" max="2" width="9.85546875" style="1" customWidth="1"/>
  </cols>
  <sheetData>
    <row r="1" spans="1:6" x14ac:dyDescent="0.25">
      <c r="B1" s="4" t="s">
        <v>8</v>
      </c>
    </row>
    <row r="2" spans="1:6" ht="39.75" customHeight="1" x14ac:dyDescent="0.25">
      <c r="A2" s="3" t="s">
        <v>1</v>
      </c>
      <c r="B2" s="5" t="s">
        <v>2</v>
      </c>
      <c r="C2" s="5" t="s">
        <v>3</v>
      </c>
      <c r="D2" s="5" t="s">
        <v>5</v>
      </c>
      <c r="E2" s="5" t="s">
        <v>6</v>
      </c>
      <c r="F2" s="5" t="s">
        <v>7</v>
      </c>
    </row>
    <row r="3" spans="1:6" x14ac:dyDescent="0.25">
      <c r="A3" s="2">
        <v>1</v>
      </c>
      <c r="B3" s="8">
        <v>2662.6762946248055</v>
      </c>
      <c r="C3" s="9">
        <v>695.17980957031295</v>
      </c>
      <c r="D3" s="9">
        <v>1281.53625488281</v>
      </c>
      <c r="E3" s="9">
        <v>613.44091796875</v>
      </c>
      <c r="F3" s="9">
        <v>361.45489501953102</v>
      </c>
    </row>
    <row r="4" spans="1:6" x14ac:dyDescent="0.25">
      <c r="A4" s="2">
        <v>2</v>
      </c>
      <c r="B4" s="8">
        <v>2694.4219579249611</v>
      </c>
      <c r="C4" s="9">
        <v>726.0166015625</v>
      </c>
      <c r="D4" s="9">
        <v>1333.54577636719</v>
      </c>
      <c r="E4" s="9">
        <v>578.655029296875</v>
      </c>
      <c r="F4" s="9">
        <v>340.54293823242199</v>
      </c>
    </row>
    <row r="5" spans="1:6" x14ac:dyDescent="0.25">
      <c r="A5" s="2">
        <v>3</v>
      </c>
      <c r="B5" s="8">
        <v>2550.5074125528336</v>
      </c>
      <c r="C5" s="9">
        <v>602.75286865234398</v>
      </c>
      <c r="D5" s="9">
        <v>1239.23376464844</v>
      </c>
      <c r="E5" s="9">
        <v>606.9580078125</v>
      </c>
      <c r="F5" s="9">
        <v>334.63290405273398</v>
      </c>
    </row>
    <row r="6" spans="1:6" x14ac:dyDescent="0.25">
      <c r="A6" s="2">
        <v>4</v>
      </c>
      <c r="B6" s="8">
        <v>2700.6899018511158</v>
      </c>
      <c r="C6" s="9">
        <v>678.10693359375</v>
      </c>
      <c r="D6" s="9">
        <v>1359.32702636719</v>
      </c>
      <c r="E6" s="9">
        <v>611.23718261718795</v>
      </c>
      <c r="F6" s="9">
        <v>320.96072387695301</v>
      </c>
    </row>
    <row r="7" spans="1:6" x14ac:dyDescent="0.25">
      <c r="A7" s="2">
        <v>5</v>
      </c>
      <c r="B7" s="8">
        <v>2931.5390062332153</v>
      </c>
      <c r="C7" s="9">
        <v>780.46771240234398</v>
      </c>
      <c r="D7" s="9">
        <v>1344.47155761719</v>
      </c>
      <c r="E7" s="9">
        <v>610.73376464843795</v>
      </c>
      <c r="F7" s="9">
        <v>393.929443359375</v>
      </c>
    </row>
    <row r="8" spans="1:6" x14ac:dyDescent="0.25">
      <c r="A8" s="2">
        <v>6</v>
      </c>
      <c r="B8" s="8">
        <v>3052.9709865897908</v>
      </c>
      <c r="C8" s="9">
        <v>786.53375244140602</v>
      </c>
      <c r="D8" s="9">
        <v>1306.12768554688</v>
      </c>
      <c r="E8" s="9">
        <v>633.78338623046898</v>
      </c>
      <c r="F8" s="9">
        <v>472.64935302734398</v>
      </c>
    </row>
    <row r="9" spans="1:6" x14ac:dyDescent="0.25">
      <c r="A9" s="2">
        <v>7</v>
      </c>
      <c r="B9" s="8">
        <v>3536.48093059659</v>
      </c>
      <c r="C9" s="9">
        <v>1011.79577636719</v>
      </c>
      <c r="D9" s="9">
        <v>1381.02490234375</v>
      </c>
      <c r="E9" s="9">
        <v>659.94573974609398</v>
      </c>
      <c r="F9" s="9">
        <v>494.07321166992199</v>
      </c>
    </row>
    <row r="10" spans="1:6" x14ac:dyDescent="0.25">
      <c r="A10" s="2">
        <v>8</v>
      </c>
      <c r="B10" s="8">
        <v>3678.7905988395232</v>
      </c>
      <c r="C10" s="9">
        <v>1056.41418457031</v>
      </c>
      <c r="D10" s="9">
        <v>1418.37890625</v>
      </c>
      <c r="E10" s="9">
        <v>735.82379150390602</v>
      </c>
      <c r="F10" s="9">
        <v>522.50622558593795</v>
      </c>
    </row>
    <row r="11" spans="1:6" x14ac:dyDescent="0.25">
      <c r="A11" s="2">
        <v>9</v>
      </c>
      <c r="B11" s="8">
        <v>3453.7740758955511</v>
      </c>
      <c r="C11" s="9">
        <v>965.10546875</v>
      </c>
      <c r="D11" s="9">
        <v>1371.23852539063</v>
      </c>
      <c r="E11" s="9">
        <v>693.35638427734398</v>
      </c>
      <c r="F11" s="9">
        <v>500.36746215820301</v>
      </c>
    </row>
    <row r="12" spans="1:6" x14ac:dyDescent="0.25">
      <c r="A12" s="2">
        <v>10</v>
      </c>
      <c r="B12" s="8">
        <v>3384.8201608359814</v>
      </c>
      <c r="C12" s="9">
        <v>941.4033203125</v>
      </c>
      <c r="D12" s="9">
        <v>1488.55102539063</v>
      </c>
      <c r="E12" s="9">
        <v>635.86346435546898</v>
      </c>
      <c r="F12" s="9">
        <v>455.15774536132801</v>
      </c>
    </row>
    <row r="13" spans="1:6" x14ac:dyDescent="0.25">
      <c r="A13" s="2">
        <v>11</v>
      </c>
      <c r="B13" s="8">
        <v>3124.3941025435915</v>
      </c>
      <c r="C13" s="9">
        <v>878.05407714843795</v>
      </c>
      <c r="D13" s="9">
        <v>1393.18005371094</v>
      </c>
      <c r="E13" s="9">
        <v>601.40423583984398</v>
      </c>
      <c r="F13" s="9">
        <v>419.71319580078102</v>
      </c>
    </row>
    <row r="14" spans="1:6" x14ac:dyDescent="0.25">
      <c r="A14" s="2">
        <v>12</v>
      </c>
      <c r="B14" s="8">
        <v>3062.2919829487814</v>
      </c>
      <c r="C14" s="9">
        <v>907.816162109375</v>
      </c>
      <c r="D14" s="9">
        <v>1468.34826660156</v>
      </c>
      <c r="E14" s="9">
        <v>578.71148681640602</v>
      </c>
      <c r="F14" s="9">
        <v>389.32827758789102</v>
      </c>
    </row>
    <row r="15" spans="1:6" x14ac:dyDescent="0.25">
      <c r="A15" s="2">
        <v>13</v>
      </c>
      <c r="B15" s="8">
        <v>3204.4528548121448</v>
      </c>
      <c r="C15" s="9">
        <v>834.64190673828102</v>
      </c>
      <c r="D15" s="9">
        <v>1610.10546875</v>
      </c>
      <c r="E15" s="9">
        <v>639.47412109375</v>
      </c>
      <c r="F15" s="9">
        <v>374.71051025390602</v>
      </c>
    </row>
    <row r="16" spans="1:6" x14ac:dyDescent="0.25">
      <c r="A16" s="2">
        <v>14</v>
      </c>
      <c r="B16" s="8">
        <v>2875.6307927966132</v>
      </c>
      <c r="C16" s="9">
        <v>720.04766845703102</v>
      </c>
      <c r="D16" s="9">
        <v>1452.71997070313</v>
      </c>
      <c r="E16" s="9">
        <v>561.66888427734398</v>
      </c>
      <c r="F16" s="9">
        <v>370.33395385742199</v>
      </c>
    </row>
    <row r="17" spans="1:6" x14ac:dyDescent="0.25">
      <c r="A17" s="2">
        <v>15</v>
      </c>
      <c r="B17" s="8">
        <v>3007.9835672974582</v>
      </c>
      <c r="C17" s="9">
        <v>707.45520019531295</v>
      </c>
      <c r="D17" s="9">
        <v>1562.31188964844</v>
      </c>
      <c r="E17" s="9">
        <v>604.45300292968795</v>
      </c>
      <c r="F17" s="9">
        <v>373.07369995117199</v>
      </c>
    </row>
    <row r="18" spans="1:6" x14ac:dyDescent="0.25">
      <c r="A18" s="2">
        <v>16</v>
      </c>
      <c r="B18" s="8">
        <v>3192.7790441960101</v>
      </c>
      <c r="C18" s="9">
        <v>782.25518798828102</v>
      </c>
      <c r="D18" s="9">
        <v>1616.84826660156</v>
      </c>
      <c r="E18" s="9">
        <v>673.65277099609398</v>
      </c>
      <c r="F18" s="9">
        <v>405.26113891601602</v>
      </c>
    </row>
    <row r="19" spans="1:6" x14ac:dyDescent="0.25">
      <c r="A19" s="2">
        <v>17</v>
      </c>
      <c r="B19" s="8">
        <v>3310.0309942811723</v>
      </c>
      <c r="C19" s="9">
        <v>850.00372314453102</v>
      </c>
      <c r="D19" s="9">
        <v>1455.46533203125</v>
      </c>
      <c r="E19" s="9">
        <v>682.86749267578102</v>
      </c>
      <c r="F19" s="9">
        <v>436.570556640625</v>
      </c>
    </row>
    <row r="20" spans="1:6" x14ac:dyDescent="0.25">
      <c r="A20" s="2">
        <v>18</v>
      </c>
      <c r="B20" s="8">
        <v>3829.8347861543293</v>
      </c>
      <c r="C20" s="9">
        <v>1076.90466308594</v>
      </c>
      <c r="D20" s="9">
        <v>1476.72021484375</v>
      </c>
      <c r="E20" s="9">
        <v>776.59771728515602</v>
      </c>
      <c r="F20" s="9">
        <v>554.56396484375</v>
      </c>
    </row>
    <row r="21" spans="1:6" x14ac:dyDescent="0.25">
      <c r="A21" s="2">
        <v>19</v>
      </c>
      <c r="B21" s="8">
        <v>3798.577516034245</v>
      </c>
      <c r="C21" s="9">
        <v>1019.86047363281</v>
      </c>
      <c r="D21" s="9">
        <v>1464.29418945313</v>
      </c>
      <c r="E21" s="9">
        <v>826.911865234375</v>
      </c>
      <c r="F21" s="9">
        <v>502.72125244140602</v>
      </c>
    </row>
    <row r="22" spans="1:6" x14ac:dyDescent="0.25">
      <c r="A22" s="2">
        <v>20</v>
      </c>
      <c r="B22" s="8">
        <v>3451.1984004001724</v>
      </c>
      <c r="C22" s="9">
        <v>967.868896484375</v>
      </c>
      <c r="D22" s="9">
        <v>1299.69860839844</v>
      </c>
      <c r="E22" s="9">
        <v>741.53308105468795</v>
      </c>
      <c r="F22" s="9">
        <v>473.41058349609398</v>
      </c>
    </row>
    <row r="23" spans="1:6" x14ac:dyDescent="0.25">
      <c r="A23" s="2">
        <v>21</v>
      </c>
      <c r="B23" s="8">
        <v>3423.5704635083689</v>
      </c>
      <c r="C23" s="9">
        <v>1021.41778564453</v>
      </c>
      <c r="D23" s="9">
        <v>1357.7744140625</v>
      </c>
      <c r="E23" s="9">
        <v>730.06610107421898</v>
      </c>
      <c r="F23" s="9">
        <v>422.21035766601602</v>
      </c>
    </row>
    <row r="24" spans="1:6" x14ac:dyDescent="0.25">
      <c r="A24" s="2">
        <v>22</v>
      </c>
      <c r="B24" s="8">
        <v>3004.895876795053</v>
      </c>
      <c r="C24" s="9">
        <v>947.665283203125</v>
      </c>
      <c r="D24" s="9">
        <v>1345.2333984375</v>
      </c>
      <c r="E24" s="9">
        <v>664.13195800781295</v>
      </c>
      <c r="F24" s="9">
        <v>387.58151245117199</v>
      </c>
    </row>
    <row r="25" spans="1:6" x14ac:dyDescent="0.25">
      <c r="A25" s="2">
        <v>23</v>
      </c>
      <c r="B25" s="8">
        <v>2757.4793156534442</v>
      </c>
      <c r="C25" s="9">
        <v>765.35803222656295</v>
      </c>
      <c r="D25" s="9">
        <v>1322.38220214844</v>
      </c>
      <c r="E25" s="9">
        <v>623.00628662109398</v>
      </c>
      <c r="F25" s="9">
        <v>359.14685058593801</v>
      </c>
    </row>
    <row r="26" spans="1:6" x14ac:dyDescent="0.25">
      <c r="A26" s="2">
        <v>24</v>
      </c>
      <c r="B26" s="8">
        <v>2724.0505678802729</v>
      </c>
      <c r="C26" s="9">
        <v>775.29766845703102</v>
      </c>
      <c r="D26" s="9">
        <v>1318.06665039063</v>
      </c>
      <c r="E26" s="9">
        <v>591.716064453125</v>
      </c>
      <c r="F26" s="9">
        <v>358.59542846679699</v>
      </c>
    </row>
    <row r="27" spans="1:6" x14ac:dyDescent="0.25">
      <c r="B2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M31" sqref="M31"/>
    </sheetView>
  </sheetViews>
  <sheetFormatPr defaultRowHeight="15" x14ac:dyDescent="0.25"/>
  <cols>
    <col min="1" max="1" width="5.7109375" customWidth="1"/>
    <col min="2" max="2" width="11" customWidth="1"/>
  </cols>
  <sheetData>
    <row r="1" spans="1:6" x14ac:dyDescent="0.25">
      <c r="B1" s="4" t="s">
        <v>9</v>
      </c>
    </row>
    <row r="2" spans="1:6" ht="39.75" customHeight="1" x14ac:dyDescent="0.25">
      <c r="A2" s="3" t="s">
        <v>1</v>
      </c>
      <c r="B2" s="5" t="s">
        <v>2</v>
      </c>
      <c r="C2" s="5" t="s">
        <v>3</v>
      </c>
      <c r="D2" s="5" t="s">
        <v>5</v>
      </c>
      <c r="E2" s="5" t="s">
        <v>6</v>
      </c>
      <c r="F2" s="5" t="s">
        <v>7</v>
      </c>
    </row>
    <row r="3" spans="1:6" x14ac:dyDescent="0.25">
      <c r="A3" s="2">
        <v>1</v>
      </c>
      <c r="B3" s="9">
        <v>2571.1881441771975</v>
      </c>
      <c r="C3" s="9">
        <v>784.17974853515602</v>
      </c>
      <c r="D3" s="9">
        <v>1236.67016601563</v>
      </c>
      <c r="E3" s="9">
        <v>583.33563232421898</v>
      </c>
      <c r="F3" s="9">
        <v>347.67907714843801</v>
      </c>
    </row>
    <row r="4" spans="1:6" x14ac:dyDescent="0.25">
      <c r="A4" s="2">
        <v>2</v>
      </c>
      <c r="B4" s="9">
        <v>2513.2003414332858</v>
      </c>
      <c r="C4" s="9">
        <v>632.72064208984398</v>
      </c>
      <c r="D4" s="9">
        <v>1300.52258300781</v>
      </c>
      <c r="E4" s="9">
        <v>620.84533691406295</v>
      </c>
      <c r="F4" s="9">
        <v>321.65789794921898</v>
      </c>
    </row>
    <row r="5" spans="1:6" x14ac:dyDescent="0.25">
      <c r="A5" s="2">
        <v>3</v>
      </c>
      <c r="B5" s="9">
        <v>2625.025276660921</v>
      </c>
      <c r="C5" s="9">
        <v>702.876220703125</v>
      </c>
      <c r="D5" s="9">
        <v>1303.77746582031</v>
      </c>
      <c r="E5" s="9">
        <v>570.33612060546898</v>
      </c>
      <c r="F5" s="9">
        <v>323.05645751953102</v>
      </c>
    </row>
    <row r="6" spans="1:6" x14ac:dyDescent="0.25">
      <c r="A6" s="2">
        <v>4</v>
      </c>
      <c r="B6" s="9">
        <v>2435.8514433801183</v>
      </c>
      <c r="C6" s="9">
        <v>621.42346191406295</v>
      </c>
      <c r="D6" s="9">
        <v>1300.96264648438</v>
      </c>
      <c r="E6" s="9">
        <v>537.06671142578102</v>
      </c>
      <c r="F6" s="9">
        <v>328.54031372070301</v>
      </c>
    </row>
    <row r="7" spans="1:6" x14ac:dyDescent="0.25">
      <c r="A7" s="2">
        <v>5</v>
      </c>
      <c r="B7" s="9">
        <v>2765.2837052196273</v>
      </c>
      <c r="C7" s="9">
        <v>660.39971923828102</v>
      </c>
      <c r="D7" s="9">
        <v>1379.6953125</v>
      </c>
      <c r="E7" s="9">
        <v>603.998779296875</v>
      </c>
      <c r="F7" s="9">
        <v>441.31039428710898</v>
      </c>
    </row>
    <row r="8" spans="1:6" x14ac:dyDescent="0.25">
      <c r="A8" s="2">
        <v>6</v>
      </c>
      <c r="B8" s="9">
        <v>3124.4585146531467</v>
      </c>
      <c r="C8" s="9">
        <v>844.04968261718795</v>
      </c>
      <c r="D8" s="9">
        <v>1307.10607910156</v>
      </c>
      <c r="E8" s="9">
        <v>662.23712158203102</v>
      </c>
      <c r="F8" s="9">
        <v>483.02664184570301</v>
      </c>
    </row>
    <row r="9" spans="1:6" x14ac:dyDescent="0.25">
      <c r="A9" s="2">
        <v>7</v>
      </c>
      <c r="B9" s="9">
        <v>3730.8225921690482</v>
      </c>
      <c r="C9" s="9">
        <v>1048.73095703125</v>
      </c>
      <c r="D9" s="9">
        <v>1441.58508300781</v>
      </c>
      <c r="E9" s="9">
        <v>750.666259765625</v>
      </c>
      <c r="F9" s="9">
        <v>529.86981201171898</v>
      </c>
    </row>
    <row r="10" spans="1:6" x14ac:dyDescent="0.25">
      <c r="A10" s="2">
        <v>8</v>
      </c>
      <c r="B10" s="9">
        <v>3588.2458043992506</v>
      </c>
      <c r="C10" s="9">
        <v>964.91906738281295</v>
      </c>
      <c r="D10" s="9">
        <v>1407.12036132813</v>
      </c>
      <c r="E10" s="9">
        <v>757.94635009765602</v>
      </c>
      <c r="F10" s="9">
        <v>535.5048828125</v>
      </c>
    </row>
    <row r="11" spans="1:6" x14ac:dyDescent="0.25">
      <c r="A11" s="2">
        <v>9</v>
      </c>
      <c r="B11" s="9">
        <v>3551.6307289041565</v>
      </c>
      <c r="C11" s="9">
        <v>1020.22900390625</v>
      </c>
      <c r="D11" s="9">
        <v>1424.64465332031</v>
      </c>
      <c r="E11" s="9">
        <v>686.63220214843795</v>
      </c>
      <c r="F11" s="9">
        <v>485.12612915039102</v>
      </c>
    </row>
    <row r="12" spans="1:6" x14ac:dyDescent="0.25">
      <c r="A12" s="2">
        <v>10</v>
      </c>
      <c r="B12" s="9">
        <v>3348.9757309337042</v>
      </c>
      <c r="C12" s="9">
        <v>994.02581787109398</v>
      </c>
      <c r="D12" s="9">
        <v>1366.70361328125</v>
      </c>
      <c r="E12" s="9">
        <v>706.137939453125</v>
      </c>
      <c r="F12" s="9">
        <v>471.37283325195301</v>
      </c>
    </row>
    <row r="13" spans="1:6" x14ac:dyDescent="0.25">
      <c r="A13" s="2">
        <v>11</v>
      </c>
      <c r="B13" s="9">
        <v>3274.3405066654095</v>
      </c>
      <c r="C13" s="9">
        <v>953.25549316406295</v>
      </c>
      <c r="D13" s="9">
        <v>1480.63427734375</v>
      </c>
      <c r="E13" s="9">
        <v>630.39129638671898</v>
      </c>
      <c r="F13" s="9">
        <v>418.35662841796898</v>
      </c>
    </row>
    <row r="14" spans="1:6" x14ac:dyDescent="0.25">
      <c r="A14" s="2">
        <v>12</v>
      </c>
      <c r="B14" s="9">
        <v>3147.6598229855308</v>
      </c>
      <c r="C14" s="9">
        <v>971.912353515625</v>
      </c>
      <c r="D14" s="9">
        <v>1438.126953125</v>
      </c>
      <c r="E14" s="9">
        <v>652.67974853515602</v>
      </c>
      <c r="F14" s="9">
        <v>391.99182128906301</v>
      </c>
    </row>
    <row r="15" spans="1:6" x14ac:dyDescent="0.25">
      <c r="A15" s="2">
        <v>13</v>
      </c>
      <c r="B15" s="9">
        <v>2949.5141810998316</v>
      </c>
      <c r="C15" s="9">
        <v>847.82116699218795</v>
      </c>
      <c r="D15" s="9">
        <v>1377.92309570313</v>
      </c>
      <c r="E15" s="9">
        <v>658.66778564453102</v>
      </c>
      <c r="F15" s="9">
        <v>392.20086669921898</v>
      </c>
    </row>
    <row r="16" spans="1:6" x14ac:dyDescent="0.25">
      <c r="A16" s="2">
        <v>14</v>
      </c>
      <c r="B16" s="9">
        <v>2686.9563798457393</v>
      </c>
      <c r="C16" s="9">
        <v>749.669677734375</v>
      </c>
      <c r="D16" s="9">
        <v>1295.39672851563</v>
      </c>
      <c r="E16" s="9">
        <v>598.36657714843795</v>
      </c>
      <c r="F16" s="9">
        <v>369.34344482421898</v>
      </c>
    </row>
    <row r="17" spans="1:6" x14ac:dyDescent="0.25">
      <c r="A17" s="2">
        <v>15</v>
      </c>
      <c r="B17" s="9">
        <v>2793.0298750698557</v>
      </c>
      <c r="C17" s="9">
        <v>840.50915527343795</v>
      </c>
      <c r="D17" s="9">
        <v>1315.431640625</v>
      </c>
      <c r="E17" s="9">
        <v>538.4453125</v>
      </c>
      <c r="F17" s="9">
        <v>369.37271118164102</v>
      </c>
    </row>
    <row r="18" spans="1:6" x14ac:dyDescent="0.25">
      <c r="A18" s="2">
        <v>16</v>
      </c>
      <c r="B18" s="9">
        <v>2981.4520473182179</v>
      </c>
      <c r="C18" s="9">
        <v>819.75402832031295</v>
      </c>
      <c r="D18" s="9">
        <v>1376.52624511719</v>
      </c>
      <c r="E18" s="9">
        <v>570.8896484375</v>
      </c>
      <c r="F18" s="9">
        <v>398.20269775390602</v>
      </c>
    </row>
    <row r="19" spans="1:6" x14ac:dyDescent="0.25">
      <c r="A19" s="2">
        <v>17</v>
      </c>
      <c r="B19" s="9">
        <v>3374.6340601146235</v>
      </c>
      <c r="C19" s="9">
        <v>964.54437255859398</v>
      </c>
      <c r="D19" s="9">
        <v>1426.92028808594</v>
      </c>
      <c r="E19" s="9">
        <v>644.748291015625</v>
      </c>
      <c r="F19" s="9">
        <v>452.41201782226602</v>
      </c>
    </row>
    <row r="20" spans="1:6" x14ac:dyDescent="0.25">
      <c r="A20" s="2">
        <v>18</v>
      </c>
      <c r="B20" s="9">
        <v>3681.8156313747181</v>
      </c>
      <c r="C20" s="9">
        <v>1071.86193847656</v>
      </c>
      <c r="D20" s="9">
        <v>1550.3095703125</v>
      </c>
      <c r="E20" s="9">
        <v>657.89074707031295</v>
      </c>
      <c r="F20" s="9">
        <v>507.27243041992199</v>
      </c>
    </row>
    <row r="21" spans="1:6" x14ac:dyDescent="0.25">
      <c r="A21" s="2">
        <v>19</v>
      </c>
      <c r="B21" s="9">
        <v>3678.0993427410713</v>
      </c>
      <c r="C21" s="9">
        <v>1019.81634521484</v>
      </c>
      <c r="D21" s="9">
        <v>1366.70935058594</v>
      </c>
      <c r="E21" s="9">
        <v>756.01721191406295</v>
      </c>
      <c r="F21" s="9">
        <v>526.26715087890602</v>
      </c>
    </row>
    <row r="22" spans="1:6" x14ac:dyDescent="0.25">
      <c r="A22" s="2">
        <v>20</v>
      </c>
      <c r="B22" s="9">
        <v>3596.8170599490431</v>
      </c>
      <c r="C22" s="9">
        <v>1079.57006835938</v>
      </c>
      <c r="D22" s="9">
        <v>1353.798828125</v>
      </c>
      <c r="E22" s="9">
        <v>787.72058105468795</v>
      </c>
      <c r="F22" s="9">
        <v>477.27920532226602</v>
      </c>
    </row>
    <row r="23" spans="1:6" x14ac:dyDescent="0.25">
      <c r="A23" s="2">
        <v>21</v>
      </c>
      <c r="B23" s="9">
        <v>3330.1920983493337</v>
      </c>
      <c r="C23" s="9">
        <v>952.736572265625</v>
      </c>
      <c r="D23" s="9">
        <v>1389.56750488281</v>
      </c>
      <c r="E23" s="9">
        <v>800.24542236328102</v>
      </c>
      <c r="F23" s="9">
        <v>433.88671875</v>
      </c>
    </row>
    <row r="24" spans="1:6" x14ac:dyDescent="0.25">
      <c r="A24" s="2">
        <v>22</v>
      </c>
      <c r="B24" s="9">
        <v>2986.3676654100427</v>
      </c>
      <c r="C24" s="9">
        <v>846.60528564453102</v>
      </c>
      <c r="D24" s="9">
        <v>1337.71765136719</v>
      </c>
      <c r="E24" s="9">
        <v>697.86578369140602</v>
      </c>
      <c r="F24" s="9">
        <v>398.04177856445301</v>
      </c>
    </row>
    <row r="25" spans="1:6" x14ac:dyDescent="0.25">
      <c r="A25" s="2">
        <v>23</v>
      </c>
      <c r="B25" s="9">
        <v>2944.1696835979828</v>
      </c>
      <c r="C25" s="9">
        <v>890.83563232421898</v>
      </c>
      <c r="D25" s="9">
        <v>1413.1474609375</v>
      </c>
      <c r="E25" s="9">
        <v>618.017578125</v>
      </c>
      <c r="F25" s="9">
        <v>344.23138427734398</v>
      </c>
    </row>
    <row r="26" spans="1:6" x14ac:dyDescent="0.25">
      <c r="A26" s="2">
        <v>24</v>
      </c>
      <c r="B26" s="9">
        <v>2675.6291729360819</v>
      </c>
      <c r="C26" s="9">
        <v>683.467529296875</v>
      </c>
      <c r="D26" s="9">
        <v>1403.49829101563</v>
      </c>
      <c r="E26" s="9">
        <v>584.86578369140602</v>
      </c>
      <c r="F26" s="9">
        <v>345.099853515625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F2" sqref="F2"/>
    </sheetView>
  </sheetViews>
  <sheetFormatPr defaultRowHeight="15" x14ac:dyDescent="0.25"/>
  <cols>
    <col min="1" max="1" width="6.5703125" customWidth="1"/>
  </cols>
  <sheetData>
    <row r="1" spans="1:6" x14ac:dyDescent="0.25">
      <c r="B1" s="4" t="s">
        <v>0</v>
      </c>
    </row>
    <row r="2" spans="1:6" ht="45" customHeight="1" x14ac:dyDescent="0.25">
      <c r="A2" s="3" t="s">
        <v>1</v>
      </c>
      <c r="B2" s="5" t="s">
        <v>16</v>
      </c>
      <c r="C2" s="5" t="s">
        <v>17</v>
      </c>
      <c r="D2" s="5" t="s">
        <v>18</v>
      </c>
      <c r="E2" s="5" t="s">
        <v>19</v>
      </c>
      <c r="F2" s="5" t="s">
        <v>20</v>
      </c>
    </row>
    <row r="3" spans="1:6" x14ac:dyDescent="0.25">
      <c r="A3" s="2">
        <v>1</v>
      </c>
      <c r="B3" s="9">
        <f>('29.11.21'!B3+'30.11.21'!B3+'01.12.21'!B3)/3</f>
        <v>2634.9950594107313</v>
      </c>
      <c r="C3" s="9">
        <f>('29.11.21'!C3+'30.11.21'!C3+'01.12.21'!C3)/3</f>
        <v>741.14888509114598</v>
      </c>
      <c r="D3" s="9">
        <f>('29.11.21'!D3+'30.11.21'!D3+'01.12.21'!D3)/3</f>
        <v>1322.1413574218766</v>
      </c>
      <c r="E3" s="9">
        <f>('29.11.21'!E3+'30.11.21'!E3+'01.12.21'!E3)/3</f>
        <v>591.96742757161462</v>
      </c>
      <c r="F3" s="9">
        <f>('29.11.21'!F3+'30.11.21'!F3+'01.12.21'!F3)/3</f>
        <v>352.26295979817729</v>
      </c>
    </row>
    <row r="4" spans="1:6" x14ac:dyDescent="0.25">
      <c r="A4" s="2">
        <v>2</v>
      </c>
      <c r="B4" s="9">
        <f>('29.11.21'!B4+'30.11.21'!B4+'01.12.21'!B4)/3</f>
        <v>2632.1598481535912</v>
      </c>
      <c r="C4" s="9">
        <f>('29.11.21'!C4+'30.11.21'!C4+'01.12.21'!C4)/3</f>
        <v>676.95823160807299</v>
      </c>
      <c r="D4" s="9">
        <f>('29.11.21'!D4+'30.11.21'!D4+'01.12.21'!D4)/3</f>
        <v>1319.5684407552098</v>
      </c>
      <c r="E4" s="9">
        <f>('29.11.21'!E4+'30.11.21'!E4+'01.12.21'!E4)/3</f>
        <v>600.15222167968761</v>
      </c>
      <c r="F4" s="9">
        <f>('29.11.21'!F4+'30.11.21'!F4+'01.12.21'!F4)/3</f>
        <v>335.8777364095053</v>
      </c>
    </row>
    <row r="5" spans="1:6" x14ac:dyDescent="0.25">
      <c r="A5" s="2">
        <v>3</v>
      </c>
      <c r="B5" s="9">
        <f>('29.11.21'!B5+'30.11.21'!B5+'01.12.21'!B5)/3</f>
        <v>2574.0141108036041</v>
      </c>
      <c r="C5" s="9">
        <f>('29.11.21'!C5+'30.11.21'!C5+'01.12.21'!C5)/3</f>
        <v>646.44862874348962</v>
      </c>
      <c r="D5" s="9">
        <f>('29.11.21'!D5+'30.11.21'!D5+'01.12.21'!D5)/3</f>
        <v>1279.6357014973967</v>
      </c>
      <c r="E5" s="9">
        <f>('29.11.21'!E5+'30.11.21'!E5+'01.12.21'!E5)/3</f>
        <v>585.10422770182299</v>
      </c>
      <c r="F5" s="9">
        <f>('29.11.21'!F5+'30.11.21'!F5+'01.12.21'!F5)/3</f>
        <v>329.87566121419269</v>
      </c>
    </row>
    <row r="6" spans="1:6" x14ac:dyDescent="0.25">
      <c r="A6" s="2">
        <v>4</v>
      </c>
      <c r="B6" s="9">
        <f>('29.11.21'!B6+'30.11.21'!B6+'01.12.21'!B6)/3</f>
        <v>2610.772651463747</v>
      </c>
      <c r="C6" s="9">
        <f>('29.11.21'!C6+'30.11.21'!C6+'01.12.21'!C6)/3</f>
        <v>665.35107421875034</v>
      </c>
      <c r="D6" s="9">
        <f>('29.11.21'!D6+'30.11.21'!D6+'01.12.21'!D6)/3</f>
        <v>1338.1813964843766</v>
      </c>
      <c r="E6" s="9">
        <f>('29.11.21'!E6+'30.11.21'!E6+'01.12.21'!E6)/3</f>
        <v>569.16172281901061</v>
      </c>
      <c r="F6" s="9">
        <f>('29.11.21'!F6+'30.11.21'!F6+'01.12.21'!F6)/3</f>
        <v>336.97306315104169</v>
      </c>
    </row>
    <row r="7" spans="1:6" x14ac:dyDescent="0.25">
      <c r="A7" s="2">
        <v>5</v>
      </c>
      <c r="B7" s="9">
        <f>('29.11.21'!B7+'30.11.21'!B7+'01.12.21'!B7)/3</f>
        <v>2860.7794196556019</v>
      </c>
      <c r="C7" s="9">
        <f>('29.11.21'!C7+'30.11.21'!C7+'01.12.21'!C7)/3</f>
        <v>734.00044759114598</v>
      </c>
      <c r="D7" s="9">
        <f>('29.11.21'!D7+'30.11.21'!D7+'01.12.21'!D7)/3</f>
        <v>1357.5986328125</v>
      </c>
      <c r="E7" s="9">
        <f>('29.11.21'!E7+'30.11.21'!E7+'01.12.21'!E7)/3</f>
        <v>626.27050781250034</v>
      </c>
      <c r="F7" s="9">
        <f>('29.11.21'!F7+'30.11.21'!F7+'01.12.21'!F7)/3</f>
        <v>412.99411010742165</v>
      </c>
    </row>
    <row r="8" spans="1:6" x14ac:dyDescent="0.25">
      <c r="A8" s="2">
        <v>6</v>
      </c>
      <c r="B8" s="9">
        <f>('29.11.21'!B8+'30.11.21'!B8+'01.12.21'!B8)/3</f>
        <v>3095.5030271137762</v>
      </c>
      <c r="C8" s="9">
        <f>('29.11.21'!C8+'30.11.21'!C8+'01.12.21'!C8)/3</f>
        <v>796.67702229817735</v>
      </c>
      <c r="D8" s="9">
        <f>('29.11.21'!D8+'30.11.21'!D8+'01.12.21'!D8)/3</f>
        <v>1329.3151041666667</v>
      </c>
      <c r="E8" s="9">
        <f>('29.11.21'!E8+'30.11.21'!E8+'01.12.21'!E8)/3</f>
        <v>675.41420491536462</v>
      </c>
      <c r="F8" s="9">
        <f>('29.11.21'!F8+'30.11.21'!F8+'01.12.21'!F8)/3</f>
        <v>475.41347249348968</v>
      </c>
    </row>
    <row r="9" spans="1:6" x14ac:dyDescent="0.25">
      <c r="A9" s="2">
        <v>7</v>
      </c>
      <c r="B9" s="9">
        <f>('29.11.21'!B9+'30.11.21'!B9+'01.12.21'!B9)/3</f>
        <v>3651.5667713781204</v>
      </c>
      <c r="C9" s="9">
        <f>('29.11.21'!C9+'30.11.21'!C9+'01.12.21'!C9)/3</f>
        <v>991.56748453776129</v>
      </c>
      <c r="D9" s="9">
        <f>('29.11.21'!D9+'30.11.21'!D9+'01.12.21'!D9)/3</f>
        <v>1427.2747395833333</v>
      </c>
      <c r="E9" s="9">
        <f>('29.11.21'!E9+'30.11.21'!E9+'01.12.21'!E9)/3</f>
        <v>729.05684407552098</v>
      </c>
      <c r="F9" s="9">
        <f>('29.11.21'!F9+'30.11.21'!F9+'01.12.21'!F9)/3</f>
        <v>514.813466389974</v>
      </c>
    </row>
    <row r="10" spans="1:6" x14ac:dyDescent="0.25">
      <c r="A10" s="2">
        <v>8</v>
      </c>
      <c r="B10" s="9">
        <f>('29.11.21'!B10+'30.11.21'!B10+'01.12.21'!B10)/3</f>
        <v>3609.5079097921657</v>
      </c>
      <c r="C10" s="9">
        <f>('29.11.21'!C10+'30.11.21'!C10+'01.12.21'!C10)/3</f>
        <v>1008.1047159830709</v>
      </c>
      <c r="D10" s="9">
        <f>('29.11.21'!D10+'30.11.21'!D10+'01.12.21'!D10)/3</f>
        <v>1380.1374104817733</v>
      </c>
      <c r="E10" s="9">
        <f>('29.11.21'!E10+'30.11.21'!E10+'01.12.21'!E10)/3</f>
        <v>738.84259033203091</v>
      </c>
      <c r="F10" s="9">
        <f>('29.11.21'!F10+'30.11.21'!F10+'01.12.21'!F10)/3</f>
        <v>532.06400553385436</v>
      </c>
    </row>
    <row r="11" spans="1:6" x14ac:dyDescent="0.25">
      <c r="A11" s="2">
        <v>9</v>
      </c>
      <c r="B11" s="9">
        <f>('29.11.21'!B11+'30.11.21'!B11+'01.12.21'!B11)/3</f>
        <v>3506.9255961092817</v>
      </c>
      <c r="C11" s="9">
        <f>('29.11.21'!C11+'30.11.21'!C11+'01.12.21'!C11)/3</f>
        <v>994.40364583333337</v>
      </c>
      <c r="D11" s="9">
        <f>('29.11.21'!D11+'30.11.21'!D11+'01.12.21'!D11)/3</f>
        <v>1374.0789388020833</v>
      </c>
      <c r="E11" s="9">
        <f>('29.11.21'!E11+'30.11.21'!E11+'01.12.21'!E11)/3</f>
        <v>698.10744222005235</v>
      </c>
      <c r="F11" s="9">
        <f>('29.11.21'!F11+'30.11.21'!F11+'01.12.21'!F11)/3</f>
        <v>497.58443196614598</v>
      </c>
    </row>
    <row r="12" spans="1:6" x14ac:dyDescent="0.25">
      <c r="A12" s="2">
        <v>10</v>
      </c>
      <c r="B12" s="9">
        <f>('29.11.21'!B12+'30.11.21'!B12+'01.12.21'!B12)/3</f>
        <v>3395.5746154712174</v>
      </c>
      <c r="C12" s="9">
        <f>('29.11.21'!C12+'30.11.21'!C12+'01.12.21'!C12)/3</f>
        <v>942.26462809244788</v>
      </c>
      <c r="D12" s="9">
        <f>('29.11.21'!D12+'30.11.21'!D12+'01.12.21'!D12)/3</f>
        <v>1467.4050699869802</v>
      </c>
      <c r="E12" s="9">
        <f>('29.11.21'!E12+'30.11.21'!E12+'01.12.21'!E12)/3</f>
        <v>673.03383382161462</v>
      </c>
      <c r="F12" s="9">
        <f>('29.11.21'!F12+'30.11.21'!F12+'01.12.21'!F12)/3</f>
        <v>467.10614013671869</v>
      </c>
    </row>
    <row r="13" spans="1:6" x14ac:dyDescent="0.25">
      <c r="A13" s="2">
        <v>11</v>
      </c>
      <c r="B13" s="9">
        <f>('29.11.21'!B13+'30.11.21'!B13+'01.12.21'!B13)/3</f>
        <v>3215.3354930852856</v>
      </c>
      <c r="C13" s="9">
        <f>('29.11.21'!C13+'30.11.21'!C13+'01.12.21'!C13)/3</f>
        <v>894.76609293619822</v>
      </c>
      <c r="D13" s="9">
        <f>('29.11.21'!D13+'30.11.21'!D13+'01.12.21'!D13)/3</f>
        <v>1466.7232259114601</v>
      </c>
      <c r="E13" s="9">
        <f>('29.11.21'!E13+'30.11.21'!E13+'01.12.21'!E13)/3</f>
        <v>647.9871419270836</v>
      </c>
      <c r="F13" s="9">
        <f>('29.11.21'!F13+'30.11.21'!F13+'01.12.21'!F13)/3</f>
        <v>423.94973754882795</v>
      </c>
    </row>
    <row r="14" spans="1:6" x14ac:dyDescent="0.25">
      <c r="A14" s="2">
        <v>12</v>
      </c>
      <c r="B14" s="9">
        <f>('29.11.21'!B14+'30.11.21'!B14+'01.12.21'!B14)/3</f>
        <v>3079.9901231319345</v>
      </c>
      <c r="C14" s="9">
        <f>('29.11.21'!C14+'30.11.21'!C14+'01.12.21'!C14)/3</f>
        <v>897.69740804036462</v>
      </c>
      <c r="D14" s="9">
        <f>('29.11.21'!D14+'30.11.21'!D14+'01.12.21'!D14)/3</f>
        <v>1485.5424397786467</v>
      </c>
      <c r="E14" s="9">
        <f>('29.11.21'!E14+'30.11.21'!E14+'01.12.21'!E14)/3</f>
        <v>626.68723551432265</v>
      </c>
      <c r="F14" s="9">
        <f>('29.11.21'!F14+'30.11.21'!F14+'01.12.21'!F14)/3</f>
        <v>388.31609090169303</v>
      </c>
    </row>
    <row r="15" spans="1:6" x14ac:dyDescent="0.25">
      <c r="A15" s="2">
        <v>13</v>
      </c>
      <c r="B15" s="9">
        <f>('29.11.21'!B15+'30.11.21'!B15+'01.12.21'!B15)/3</f>
        <v>3042.3165672992673</v>
      </c>
      <c r="C15" s="9">
        <f>('29.11.21'!C15+'30.11.21'!C15+'01.12.21'!C15)/3</f>
        <v>847.61429850260436</v>
      </c>
      <c r="D15" s="9">
        <f>('29.11.21'!D15+'30.11.21'!D15+'01.12.21'!D15)/3</f>
        <v>1440.9190266927101</v>
      </c>
      <c r="E15" s="9">
        <f>('29.11.21'!E15+'30.11.21'!E15+'01.12.21'!E15)/3</f>
        <v>663.15049235026038</v>
      </c>
      <c r="F15" s="9">
        <f>('29.11.21'!F15+'30.11.21'!F15+'01.12.21'!F15)/3</f>
        <v>390.02101643880201</v>
      </c>
    </row>
    <row r="16" spans="1:6" x14ac:dyDescent="0.25">
      <c r="A16" s="2">
        <v>14</v>
      </c>
      <c r="B16" s="9">
        <f>('29.11.21'!B16+'30.11.21'!B16+'01.12.21'!B16)/3</f>
        <v>2753.0510073229684</v>
      </c>
      <c r="C16" s="9">
        <f>('29.11.21'!C16+'30.11.21'!C16+'01.12.21'!C16)/3</f>
        <v>724.06766764322902</v>
      </c>
      <c r="D16" s="9">
        <f>('29.11.21'!D16+'30.11.21'!D16+'01.12.21'!D16)/3</f>
        <v>1349.4440511067735</v>
      </c>
      <c r="E16" s="9">
        <f>('29.11.21'!E16+'30.11.21'!E16+'01.12.21'!E16)/3</f>
        <v>591.69189453125034</v>
      </c>
      <c r="F16" s="9">
        <f>('29.11.21'!F16+'30.11.21'!F16+'01.12.21'!F16)/3</f>
        <v>373.30381266276066</v>
      </c>
    </row>
    <row r="17" spans="1:6" x14ac:dyDescent="0.25">
      <c r="A17" s="2">
        <v>15</v>
      </c>
      <c r="B17" s="9">
        <f>('29.11.21'!B17+'30.11.21'!B17+'01.12.21'!B17)/3</f>
        <v>2888.3905233095088</v>
      </c>
      <c r="C17" s="9">
        <f>('29.11.21'!C17+'30.11.21'!C17+'01.12.21'!C17)/3</f>
        <v>750.53098551432322</v>
      </c>
      <c r="D17" s="9">
        <f>('29.11.21'!D17+'30.11.21'!D17+'01.12.21'!D17)/3</f>
        <v>1465.6984049479167</v>
      </c>
      <c r="E17" s="9">
        <f>('29.11.21'!E17+'30.11.21'!E17+'01.12.21'!E17)/3</f>
        <v>567.81516520182299</v>
      </c>
      <c r="F17" s="9">
        <f>('29.11.21'!F17+'30.11.21'!F17+'01.12.21'!F17)/3</f>
        <v>375.96560668945335</v>
      </c>
    </row>
    <row r="18" spans="1:6" x14ac:dyDescent="0.25">
      <c r="A18" s="2">
        <v>16</v>
      </c>
      <c r="B18" s="9">
        <f>('29.11.21'!B18+'30.11.21'!B18+'01.12.21'!B18)/3</f>
        <v>3089.1845384438839</v>
      </c>
      <c r="C18" s="9">
        <f>('29.11.21'!C18+'30.11.21'!C18+'01.12.21'!C18)/3</f>
        <v>783.78816731770837</v>
      </c>
      <c r="D18" s="9">
        <f>('29.11.21'!D18+'30.11.21'!D18+'01.12.21'!D18)/3</f>
        <v>1527.3498128255198</v>
      </c>
      <c r="E18" s="9">
        <f>('29.11.21'!E18+'30.11.21'!E18+'01.12.21'!E18)/3</f>
        <v>610.26574707031261</v>
      </c>
      <c r="F18" s="9">
        <f>('29.11.21'!F18+'30.11.21'!F18+'01.12.21'!F18)/3</f>
        <v>404.79551188151032</v>
      </c>
    </row>
    <row r="19" spans="1:6" x14ac:dyDescent="0.25">
      <c r="A19" s="2">
        <v>17</v>
      </c>
      <c r="B19" s="9">
        <f>('29.11.21'!B19+'30.11.21'!B19+'01.12.21'!B19)/3</f>
        <v>3306.138472144803</v>
      </c>
      <c r="C19" s="9">
        <f>('29.11.21'!C19+'30.11.21'!C19+'01.12.21'!C19)/3</f>
        <v>885.86787923177098</v>
      </c>
      <c r="D19" s="9">
        <f>('29.11.21'!D19+'30.11.21'!D19+'01.12.21'!D19)/3</f>
        <v>1456.1198323567733</v>
      </c>
      <c r="E19" s="9">
        <f>('29.11.21'!E19+'30.11.21'!E19+'01.12.21'!E19)/3</f>
        <v>658.15840657552064</v>
      </c>
      <c r="F19" s="9">
        <f>('29.11.21'!F19+'30.11.21'!F19+'01.12.21'!F19)/3</f>
        <v>433.81285603841167</v>
      </c>
    </row>
    <row r="20" spans="1:6" x14ac:dyDescent="0.25">
      <c r="A20" s="2">
        <v>18</v>
      </c>
      <c r="B20" s="9">
        <f>('29.11.21'!B20+'30.11.21'!B20+'01.12.21'!B20)/3</f>
        <v>3763.2430345788603</v>
      </c>
      <c r="C20" s="9">
        <f>('29.11.21'!C20+'30.11.21'!C20+'01.12.21'!C20)/3</f>
        <v>1052.4248657226565</v>
      </c>
      <c r="D20" s="9">
        <f>('29.11.21'!D20+'30.11.21'!D20+'01.12.21'!D20)/3</f>
        <v>1512.4176025390634</v>
      </c>
      <c r="E20" s="9">
        <f>('29.11.21'!E20+'30.11.21'!E20+'01.12.21'!E20)/3</f>
        <v>747.45770263671909</v>
      </c>
      <c r="F20" s="9">
        <f>('29.11.21'!F20+'30.11.21'!F20+'01.12.21'!F20)/3</f>
        <v>520.93417358398437</v>
      </c>
    </row>
    <row r="21" spans="1:6" x14ac:dyDescent="0.25">
      <c r="A21" s="2">
        <v>19</v>
      </c>
      <c r="B21" s="9">
        <f>('29.11.21'!B21+'30.11.21'!B21+'01.12.21'!B21)/3</f>
        <v>3749.3165457521877</v>
      </c>
      <c r="C21" s="9">
        <f>('29.11.21'!C21+'30.11.21'!C21+'01.12.21'!C21)/3</f>
        <v>1019.5075276692701</v>
      </c>
      <c r="D21" s="9">
        <f>('29.11.21'!D21+'30.11.21'!D21+'01.12.21'!D21)/3</f>
        <v>1423.1404622395867</v>
      </c>
      <c r="E21" s="9">
        <f>('29.11.21'!E21+'30.11.21'!E21+'01.12.21'!E21)/3</f>
        <v>806.73586018880235</v>
      </c>
      <c r="F21" s="9">
        <f>('29.11.21'!F21+'30.11.21'!F21+'01.12.21'!F21)/3</f>
        <v>507.97741699218733</v>
      </c>
    </row>
    <row r="22" spans="1:6" x14ac:dyDescent="0.25">
      <c r="A22" s="2">
        <v>20</v>
      </c>
      <c r="B22" s="9">
        <f>('29.11.21'!B22+'30.11.21'!B22+'01.12.21'!B22)/3</f>
        <v>3548.5714265131596</v>
      </c>
      <c r="C22" s="9">
        <f>('29.11.21'!C22+'30.11.21'!C22+'01.12.21'!C22)/3</f>
        <v>1004.83260091146</v>
      </c>
      <c r="D22" s="9">
        <f>('29.11.21'!D22+'30.11.21'!D22+'01.12.21'!D22)/3</f>
        <v>1360.7942301432302</v>
      </c>
      <c r="E22" s="9">
        <f>('29.11.21'!E22+'30.11.21'!E22+'01.12.21'!E22)/3</f>
        <v>783.58988444010458</v>
      </c>
      <c r="F22" s="9">
        <f>('29.11.21'!F22+'30.11.21'!F22+'01.12.21'!F22)/3</f>
        <v>471.60593668619799</v>
      </c>
    </row>
    <row r="23" spans="1:6" x14ac:dyDescent="0.25">
      <c r="A23" s="2">
        <v>21</v>
      </c>
      <c r="B23" s="9">
        <f>('29.11.21'!B23+'30.11.21'!B23+'01.12.21'!B23)/3</f>
        <v>3336.1211900313706</v>
      </c>
      <c r="C23" s="9">
        <f>('29.11.21'!C23+'30.11.21'!C23+'01.12.21'!C23)/3</f>
        <v>958.10152180989542</v>
      </c>
      <c r="D23" s="9">
        <f>('29.11.21'!D23+'30.11.21'!D23+'01.12.21'!D23)/3</f>
        <v>1400.9602050781232</v>
      </c>
      <c r="E23" s="9">
        <f>('29.11.21'!E23+'30.11.21'!E23+'01.12.21'!E23)/3</f>
        <v>749.32002766927098</v>
      </c>
      <c r="F23" s="9">
        <f>('29.11.21'!F23+'30.11.21'!F23+'01.12.21'!F23)/3</f>
        <v>427.16261800130241</v>
      </c>
    </row>
    <row r="24" spans="1:6" x14ac:dyDescent="0.25">
      <c r="A24" s="2">
        <v>22</v>
      </c>
      <c r="B24" s="9">
        <f>('29.11.21'!B24+'30.11.21'!B24+'01.12.21'!B24)/3</f>
        <v>2976.9377818803005</v>
      </c>
      <c r="C24" s="9">
        <f>('29.11.21'!C24+'30.11.21'!C24+'01.12.21'!C24)/3</f>
        <v>878.75205485026038</v>
      </c>
      <c r="D24" s="9">
        <f>('29.11.21'!D24+'30.11.21'!D24+'01.12.21'!D24)/3</f>
        <v>1342.8590087890634</v>
      </c>
      <c r="E24" s="9">
        <f>('29.11.21'!E24+'30.11.21'!E24+'01.12.21'!E24)/3</f>
        <v>682.81077067057288</v>
      </c>
      <c r="F24" s="9">
        <f>('29.11.21'!F24+'30.11.21'!F24+'01.12.21'!F24)/3</f>
        <v>389.86906941731769</v>
      </c>
    </row>
    <row r="25" spans="1:6" x14ac:dyDescent="0.25">
      <c r="A25" s="2">
        <v>23</v>
      </c>
      <c r="B25" s="9">
        <f>('29.11.21'!B25+'30.11.21'!B25+'01.12.21'!B25)/3</f>
        <v>2829.4039773071804</v>
      </c>
      <c r="C25" s="9">
        <f>('29.11.21'!C25+'30.11.21'!C25+'01.12.21'!C25)/3</f>
        <v>796.72121175130235</v>
      </c>
      <c r="D25" s="9">
        <f>('29.11.21'!D25+'30.11.21'!D25+'01.12.21'!D25)/3</f>
        <v>1349.6958414713565</v>
      </c>
      <c r="E25" s="9">
        <f>('29.11.21'!E25+'30.11.21'!E25+'01.12.21'!E25)/3</f>
        <v>629.66243489583337</v>
      </c>
      <c r="F25" s="9">
        <f>('29.11.21'!F25+'30.11.21'!F25+'01.12.21'!F25)/3</f>
        <v>354.64348347981803</v>
      </c>
    </row>
    <row r="26" spans="1:6" x14ac:dyDescent="0.25">
      <c r="A26" s="2">
        <v>24</v>
      </c>
      <c r="B26" s="9">
        <f>('29.11.21'!B26+'30.11.21'!B26+'01.12.21'!B26)/3</f>
        <v>2719.7220899015674</v>
      </c>
      <c r="C26" s="9">
        <f>('29.11.21'!C26+'30.11.21'!C26+'01.12.21'!C26)/3</f>
        <v>722.61260986328125</v>
      </c>
      <c r="D26" s="9">
        <f>('29.11.21'!D26+'30.11.21'!D26+'01.12.21'!D26)/3</f>
        <v>1362.1337483723999</v>
      </c>
      <c r="E26" s="9">
        <f>('29.11.21'!E26+'30.11.21'!E26+'01.12.21'!E26)/3</f>
        <v>589.34934488932299</v>
      </c>
      <c r="F26" s="9">
        <f>('29.11.21'!F26+'30.11.21'!F26+'01.12.21'!F26)/3</f>
        <v>357.12093098958331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B19" sqref="B19:F26"/>
    </sheetView>
  </sheetViews>
  <sheetFormatPr defaultRowHeight="15" x14ac:dyDescent="0.25"/>
  <cols>
    <col min="1" max="1" width="5.7109375" customWidth="1"/>
    <col min="2" max="2" width="11" customWidth="1"/>
  </cols>
  <sheetData>
    <row r="1" spans="1:8" x14ac:dyDescent="0.25">
      <c r="B1" s="4" t="s">
        <v>10</v>
      </c>
      <c r="D1" s="11" t="s">
        <v>21</v>
      </c>
      <c r="E1" s="11"/>
      <c r="F1" s="11"/>
      <c r="G1" s="11"/>
      <c r="H1" s="11"/>
    </row>
    <row r="2" spans="1:8" ht="55.5" customHeight="1" x14ac:dyDescent="0.25">
      <c r="A2" s="3" t="s">
        <v>1</v>
      </c>
      <c r="B2" s="5" t="s">
        <v>11</v>
      </c>
      <c r="C2" s="5" t="s">
        <v>12</v>
      </c>
      <c r="D2" s="10" t="s">
        <v>13</v>
      </c>
      <c r="E2" s="10" t="s">
        <v>14</v>
      </c>
      <c r="F2" s="10" t="s">
        <v>15</v>
      </c>
    </row>
    <row r="3" spans="1:8" x14ac:dyDescent="0.25">
      <c r="A3" s="2">
        <v>1</v>
      </c>
      <c r="B3" s="9">
        <v>2731.5374841690063</v>
      </c>
      <c r="C3" s="9">
        <v>712</v>
      </c>
      <c r="D3" s="9">
        <v>1354</v>
      </c>
      <c r="E3" s="9">
        <v>590</v>
      </c>
      <c r="F3" s="9">
        <v>318</v>
      </c>
    </row>
    <row r="4" spans="1:8" x14ac:dyDescent="0.25">
      <c r="A4" s="2">
        <v>2</v>
      </c>
      <c r="B4" s="9">
        <v>2522.7302431613225</v>
      </c>
      <c r="C4" s="9">
        <v>658</v>
      </c>
      <c r="D4" s="9">
        <v>1336</v>
      </c>
      <c r="E4" s="9">
        <v>595</v>
      </c>
      <c r="F4" s="9">
        <v>319</v>
      </c>
    </row>
    <row r="5" spans="1:8" x14ac:dyDescent="0.25">
      <c r="A5" s="2">
        <v>3</v>
      </c>
      <c r="B5" s="9">
        <v>2535.9659031555066</v>
      </c>
      <c r="C5" s="9">
        <v>618</v>
      </c>
      <c r="D5" s="9">
        <v>1365</v>
      </c>
      <c r="E5" s="9">
        <v>569</v>
      </c>
      <c r="F5" s="9">
        <v>335</v>
      </c>
    </row>
    <row r="6" spans="1:8" x14ac:dyDescent="0.25">
      <c r="A6" s="2">
        <v>4</v>
      </c>
      <c r="B6" s="9">
        <v>2575.8874067813172</v>
      </c>
      <c r="C6" s="9">
        <v>628</v>
      </c>
      <c r="D6" s="9">
        <v>1344</v>
      </c>
      <c r="E6" s="9">
        <v>588</v>
      </c>
      <c r="F6" s="9">
        <v>331</v>
      </c>
    </row>
    <row r="7" spans="1:8" x14ac:dyDescent="0.25">
      <c r="A7" s="2">
        <v>5</v>
      </c>
      <c r="B7" s="9">
        <v>2865.8596813380727</v>
      </c>
      <c r="C7" s="9">
        <v>699</v>
      </c>
      <c r="D7" s="9">
        <v>1420</v>
      </c>
      <c r="E7" s="9">
        <v>657</v>
      </c>
      <c r="F7" s="9">
        <v>402</v>
      </c>
    </row>
    <row r="8" spans="1:8" x14ac:dyDescent="0.25">
      <c r="A8" s="2">
        <v>6</v>
      </c>
      <c r="B8" s="9">
        <v>3153.4908773899069</v>
      </c>
      <c r="C8" s="9">
        <v>817</v>
      </c>
      <c r="D8" s="9">
        <v>1454</v>
      </c>
      <c r="E8" s="9">
        <v>716</v>
      </c>
      <c r="F8" s="9">
        <v>464</v>
      </c>
    </row>
    <row r="9" spans="1:8" x14ac:dyDescent="0.25">
      <c r="A9" s="2">
        <v>7</v>
      </c>
      <c r="B9" s="9">
        <v>3512.2993238270283</v>
      </c>
      <c r="C9" s="9">
        <v>910</v>
      </c>
      <c r="D9" s="9">
        <v>1574</v>
      </c>
      <c r="E9" s="9">
        <v>753</v>
      </c>
      <c r="F9" s="9">
        <v>522</v>
      </c>
    </row>
    <row r="10" spans="1:8" x14ac:dyDescent="0.25">
      <c r="A10" s="2">
        <v>8</v>
      </c>
      <c r="B10" s="9">
        <v>3623.1850854530949</v>
      </c>
      <c r="C10" s="9">
        <v>936</v>
      </c>
      <c r="D10" s="9">
        <v>1783</v>
      </c>
      <c r="E10" s="9">
        <v>691</v>
      </c>
      <c r="F10" s="9">
        <v>540</v>
      </c>
    </row>
    <row r="11" spans="1:8" x14ac:dyDescent="0.25">
      <c r="A11" s="2">
        <v>9</v>
      </c>
      <c r="B11" s="9">
        <v>3481.6947240531435</v>
      </c>
      <c r="C11" s="9">
        <v>948</v>
      </c>
      <c r="D11" s="9">
        <v>1624</v>
      </c>
      <c r="E11" s="9">
        <v>656</v>
      </c>
      <c r="F11" s="9">
        <v>533</v>
      </c>
    </row>
    <row r="12" spans="1:8" x14ac:dyDescent="0.25">
      <c r="A12" s="2">
        <v>10</v>
      </c>
      <c r="B12" s="9">
        <f>3947-545</f>
        <v>3402</v>
      </c>
      <c r="C12" s="9">
        <v>889</v>
      </c>
      <c r="D12" s="9">
        <v>1604</v>
      </c>
      <c r="E12" s="9">
        <v>686</v>
      </c>
      <c r="F12" s="9">
        <v>483</v>
      </c>
    </row>
    <row r="13" spans="1:8" x14ac:dyDescent="0.25">
      <c r="A13" s="2">
        <v>11</v>
      </c>
      <c r="B13" s="9">
        <f>3763-560</f>
        <v>3203</v>
      </c>
      <c r="C13" s="9">
        <v>835</v>
      </c>
      <c r="D13" s="9">
        <v>1631</v>
      </c>
      <c r="E13" s="9">
        <v>595</v>
      </c>
      <c r="F13" s="9">
        <v>418</v>
      </c>
    </row>
    <row r="14" spans="1:8" x14ac:dyDescent="0.25">
      <c r="A14" s="2">
        <v>12</v>
      </c>
      <c r="B14" s="9">
        <f>3584-545</f>
        <v>3039</v>
      </c>
      <c r="C14" s="9">
        <v>822</v>
      </c>
      <c r="D14" s="9">
        <v>1467</v>
      </c>
      <c r="E14" s="9">
        <v>639</v>
      </c>
      <c r="F14" s="9">
        <v>383</v>
      </c>
    </row>
    <row r="15" spans="1:8" x14ac:dyDescent="0.25">
      <c r="A15" s="2">
        <v>13</v>
      </c>
      <c r="B15" s="9">
        <f>3509-585</f>
        <v>2924</v>
      </c>
      <c r="C15" s="9">
        <v>791</v>
      </c>
      <c r="D15" s="9">
        <v>1496</v>
      </c>
      <c r="E15" s="9">
        <v>613</v>
      </c>
      <c r="F15" s="9">
        <v>363</v>
      </c>
    </row>
    <row r="16" spans="1:8" x14ac:dyDescent="0.25">
      <c r="A16" s="2">
        <v>14</v>
      </c>
      <c r="B16" s="9">
        <f>3363-595</f>
        <v>2768</v>
      </c>
      <c r="C16" s="9">
        <v>767</v>
      </c>
      <c r="D16" s="9">
        <v>1360</v>
      </c>
      <c r="E16" s="9">
        <v>559</v>
      </c>
      <c r="F16" s="9">
        <v>364</v>
      </c>
    </row>
    <row r="17" spans="1:6" x14ac:dyDescent="0.25">
      <c r="A17" s="2">
        <v>15</v>
      </c>
      <c r="B17" s="9">
        <v>2773</v>
      </c>
      <c r="C17" s="9">
        <v>714</v>
      </c>
      <c r="D17" s="9">
        <v>1398</v>
      </c>
      <c r="E17" s="9">
        <v>548</v>
      </c>
      <c r="F17" s="9">
        <v>392</v>
      </c>
    </row>
    <row r="18" spans="1:6" x14ac:dyDescent="0.25">
      <c r="A18" s="2">
        <v>16</v>
      </c>
      <c r="B18" s="9">
        <v>2916</v>
      </c>
      <c r="C18" s="9">
        <v>763</v>
      </c>
      <c r="D18" s="9">
        <v>1515</v>
      </c>
      <c r="E18" s="9">
        <v>578</v>
      </c>
      <c r="F18" s="9">
        <v>400</v>
      </c>
    </row>
    <row r="19" spans="1:6" x14ac:dyDescent="0.25">
      <c r="A19" s="2">
        <v>17</v>
      </c>
      <c r="B19" s="9">
        <v>3160.4742286354317</v>
      </c>
      <c r="C19" s="9">
        <v>842.238037109375</v>
      </c>
      <c r="D19" s="9">
        <v>971.28076171875205</v>
      </c>
      <c r="E19" s="9">
        <v>681.15203857421898</v>
      </c>
      <c r="F19" s="9">
        <v>421.90191650390602</v>
      </c>
    </row>
    <row r="20" spans="1:6" x14ac:dyDescent="0.25">
      <c r="A20" s="2">
        <v>18</v>
      </c>
      <c r="B20" s="9">
        <v>3803.7106769010425</v>
      </c>
      <c r="C20" s="9">
        <v>1036.31274414063</v>
      </c>
      <c r="D20" s="9">
        <v>1134.9359436035129</v>
      </c>
      <c r="E20" s="9">
        <v>809.25128173828102</v>
      </c>
      <c r="F20" s="9">
        <v>542.43243408203102</v>
      </c>
    </row>
    <row r="21" spans="1:6" x14ac:dyDescent="0.25">
      <c r="A21" s="2">
        <v>19</v>
      </c>
      <c r="B21" s="9">
        <v>3619.1644102484015</v>
      </c>
      <c r="C21" s="9">
        <v>978.013916015625</v>
      </c>
      <c r="D21" s="9">
        <v>1041.235046386716</v>
      </c>
      <c r="E21" s="9">
        <v>782.76965332031295</v>
      </c>
      <c r="F21" s="9">
        <v>476.53845214843801</v>
      </c>
    </row>
    <row r="22" spans="1:6" x14ac:dyDescent="0.25">
      <c r="A22" s="2">
        <v>20</v>
      </c>
      <c r="B22" s="9">
        <v>3400.2799711078414</v>
      </c>
      <c r="C22" s="9">
        <v>900.34747314453102</v>
      </c>
      <c r="D22" s="9">
        <v>1014.520385742185</v>
      </c>
      <c r="E22" s="9">
        <v>765.41052246093795</v>
      </c>
      <c r="F22" s="9">
        <v>463.74923706054699</v>
      </c>
    </row>
    <row r="23" spans="1:6" x14ac:dyDescent="0.25">
      <c r="A23" s="2">
        <v>21</v>
      </c>
      <c r="B23" s="9">
        <v>3175.8068086504954</v>
      </c>
      <c r="C23" s="9">
        <v>870.74493408203102</v>
      </c>
      <c r="D23" s="9">
        <v>893.65945434570801</v>
      </c>
      <c r="E23" s="9">
        <v>769.69122314453102</v>
      </c>
      <c r="F23" s="9">
        <v>393.49447631835898</v>
      </c>
    </row>
    <row r="24" spans="1:6" x14ac:dyDescent="0.25">
      <c r="A24" s="2">
        <v>22</v>
      </c>
      <c r="B24" s="9">
        <v>2886.6678471416253</v>
      </c>
      <c r="C24" s="9">
        <v>758.08642578125</v>
      </c>
      <c r="D24" s="9">
        <v>781.65399169921602</v>
      </c>
      <c r="E24" s="9">
        <v>679.181884765625</v>
      </c>
      <c r="F24" s="9">
        <v>360.96914672851602</v>
      </c>
    </row>
    <row r="25" spans="1:6" x14ac:dyDescent="0.25">
      <c r="A25" s="2">
        <v>23</v>
      </c>
      <c r="B25" s="9">
        <v>2675.2403670847425</v>
      </c>
      <c r="C25" s="9">
        <v>694.23626708984398</v>
      </c>
      <c r="D25" s="9">
        <v>782.06793212890398</v>
      </c>
      <c r="E25" s="9">
        <v>624.06988525390602</v>
      </c>
      <c r="F25" s="9">
        <v>313.7529296875</v>
      </c>
    </row>
    <row r="26" spans="1:6" x14ac:dyDescent="0.25">
      <c r="A26" s="2">
        <v>24</v>
      </c>
      <c r="B26" s="9">
        <v>2600.2108299136171</v>
      </c>
      <c r="C26" s="9">
        <v>635.864990234375</v>
      </c>
      <c r="D26" s="9">
        <v>715.96368408202898</v>
      </c>
      <c r="E26" s="9">
        <v>600.66662597656295</v>
      </c>
      <c r="F26" s="9">
        <v>312.61917114257801</v>
      </c>
    </row>
  </sheetData>
  <mergeCells count="1">
    <mergeCell ref="D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D20" sqref="D20"/>
    </sheetView>
  </sheetViews>
  <sheetFormatPr defaultRowHeight="15" x14ac:dyDescent="0.25"/>
  <cols>
    <col min="1" max="1" width="5.7109375" customWidth="1"/>
    <col min="2" max="2" width="11" customWidth="1"/>
  </cols>
  <sheetData>
    <row r="1" spans="1:8" x14ac:dyDescent="0.25">
      <c r="B1" s="4" t="s">
        <v>22</v>
      </c>
      <c r="D1" s="11" t="s">
        <v>21</v>
      </c>
      <c r="E1" s="11"/>
      <c r="F1" s="11"/>
      <c r="G1" s="11"/>
      <c r="H1" s="11"/>
    </row>
    <row r="2" spans="1:8" ht="55.5" customHeight="1" x14ac:dyDescent="0.25">
      <c r="A2" s="3" t="s">
        <v>1</v>
      </c>
      <c r="B2" s="5" t="s">
        <v>23</v>
      </c>
      <c r="C2" s="5" t="s">
        <v>24</v>
      </c>
      <c r="D2" s="10" t="s">
        <v>25</v>
      </c>
      <c r="E2" s="10" t="s">
        <v>26</v>
      </c>
      <c r="F2" s="10" t="s">
        <v>27</v>
      </c>
    </row>
    <row r="3" spans="1:8" x14ac:dyDescent="0.25">
      <c r="A3" s="2">
        <v>1</v>
      </c>
      <c r="B3" s="9">
        <v>2432</v>
      </c>
      <c r="C3" s="9">
        <v>611</v>
      </c>
      <c r="D3" s="9">
        <v>681</v>
      </c>
      <c r="E3" s="9">
        <v>598</v>
      </c>
      <c r="F3" s="9">
        <v>295</v>
      </c>
    </row>
    <row r="4" spans="1:8" x14ac:dyDescent="0.25">
      <c r="A4" s="2">
        <v>2</v>
      </c>
      <c r="B4" s="9">
        <v>2495</v>
      </c>
      <c r="C4" s="9">
        <v>582</v>
      </c>
      <c r="D4" s="9">
        <v>719</v>
      </c>
      <c r="E4" s="9">
        <v>571</v>
      </c>
      <c r="F4" s="9">
        <v>288</v>
      </c>
    </row>
    <row r="5" spans="1:8" x14ac:dyDescent="0.25">
      <c r="A5" s="2">
        <v>3</v>
      </c>
      <c r="B5" s="9">
        <v>2426</v>
      </c>
      <c r="C5" s="9">
        <v>532</v>
      </c>
      <c r="D5" s="9">
        <v>662</v>
      </c>
      <c r="E5" s="9">
        <v>552</v>
      </c>
      <c r="F5" s="9">
        <v>265</v>
      </c>
    </row>
    <row r="6" spans="1:8" x14ac:dyDescent="0.25">
      <c r="A6" s="2">
        <v>4</v>
      </c>
      <c r="B6" s="9">
        <v>2346</v>
      </c>
      <c r="C6" s="9">
        <v>539</v>
      </c>
      <c r="D6" s="9">
        <v>640</v>
      </c>
      <c r="E6" s="9">
        <v>570</v>
      </c>
      <c r="F6" s="9">
        <v>284</v>
      </c>
    </row>
    <row r="7" spans="1:8" x14ac:dyDescent="0.25">
      <c r="A7" s="2">
        <v>5</v>
      </c>
      <c r="B7" s="9">
        <v>2440</v>
      </c>
      <c r="C7" s="9">
        <v>545</v>
      </c>
      <c r="D7" s="9">
        <v>690</v>
      </c>
      <c r="E7" s="9">
        <v>563</v>
      </c>
      <c r="F7" s="9">
        <v>316</v>
      </c>
    </row>
    <row r="8" spans="1:8" x14ac:dyDescent="0.25">
      <c r="A8" s="2">
        <v>6</v>
      </c>
      <c r="B8" s="9">
        <v>2732</v>
      </c>
      <c r="C8" s="9">
        <v>644</v>
      </c>
      <c r="D8" s="9">
        <v>847</v>
      </c>
      <c r="E8" s="9">
        <v>579</v>
      </c>
      <c r="F8" s="9">
        <v>387</v>
      </c>
    </row>
    <row r="9" spans="1:8" x14ac:dyDescent="0.25">
      <c r="A9" s="2">
        <v>7</v>
      </c>
      <c r="B9" s="9">
        <v>3385</v>
      </c>
      <c r="C9" s="9">
        <v>800</v>
      </c>
      <c r="D9" s="9">
        <v>1009</v>
      </c>
      <c r="E9" s="9">
        <v>673</v>
      </c>
      <c r="F9" s="9">
        <v>470</v>
      </c>
    </row>
    <row r="10" spans="1:8" x14ac:dyDescent="0.25">
      <c r="A10" s="2">
        <v>8</v>
      </c>
      <c r="B10" s="9">
        <f>4018-519</f>
        <v>3499</v>
      </c>
      <c r="C10" s="9">
        <v>894</v>
      </c>
      <c r="D10" s="9">
        <f>1546-521</f>
        <v>1025</v>
      </c>
      <c r="E10" s="9">
        <v>720</v>
      </c>
      <c r="F10" s="9">
        <v>508</v>
      </c>
    </row>
    <row r="11" spans="1:8" x14ac:dyDescent="0.25">
      <c r="A11" s="2">
        <v>9</v>
      </c>
      <c r="B11" s="9">
        <f>4042-493</f>
        <v>3549</v>
      </c>
      <c r="C11" s="9">
        <v>886</v>
      </c>
      <c r="D11" s="9">
        <f>1549-493</f>
        <v>1056</v>
      </c>
      <c r="E11" s="9">
        <v>682</v>
      </c>
      <c r="F11" s="9">
        <v>525</v>
      </c>
    </row>
    <row r="12" spans="1:8" x14ac:dyDescent="0.25">
      <c r="A12" s="2">
        <v>10</v>
      </c>
      <c r="B12" s="9">
        <f>3893-606</f>
        <v>3287</v>
      </c>
      <c r="C12" s="9">
        <v>808</v>
      </c>
      <c r="D12" s="9">
        <f>1589-604</f>
        <v>985</v>
      </c>
      <c r="E12" s="9">
        <v>656</v>
      </c>
      <c r="F12" s="9">
        <v>460</v>
      </c>
    </row>
    <row r="13" spans="1:8" x14ac:dyDescent="0.25">
      <c r="A13" s="2">
        <v>11</v>
      </c>
      <c r="B13" s="9">
        <f>3687-596</f>
        <v>3091</v>
      </c>
      <c r="C13" s="9">
        <v>850</v>
      </c>
      <c r="D13" s="9">
        <f>1509-596</f>
        <v>913</v>
      </c>
      <c r="E13" s="9">
        <v>655</v>
      </c>
      <c r="F13" s="9">
        <v>394</v>
      </c>
    </row>
    <row r="14" spans="1:8" x14ac:dyDescent="0.25">
      <c r="A14" s="2">
        <v>12</v>
      </c>
      <c r="B14" s="9">
        <f>3664-600</f>
        <v>3064</v>
      </c>
      <c r="C14" s="9">
        <v>796</v>
      </c>
      <c r="D14" s="9">
        <f>1461-597</f>
        <v>864</v>
      </c>
      <c r="E14" s="9">
        <v>665</v>
      </c>
      <c r="F14" s="9">
        <v>372</v>
      </c>
    </row>
    <row r="15" spans="1:8" x14ac:dyDescent="0.25">
      <c r="A15" s="2">
        <v>13</v>
      </c>
      <c r="B15" s="9">
        <f>3373-598</f>
        <v>2775</v>
      </c>
      <c r="C15" s="9">
        <v>723</v>
      </c>
      <c r="D15" s="9">
        <f>1386-597</f>
        <v>789</v>
      </c>
      <c r="E15" s="9">
        <v>587</v>
      </c>
      <c r="F15" s="9">
        <v>340</v>
      </c>
    </row>
    <row r="16" spans="1:8" x14ac:dyDescent="0.25">
      <c r="A16" s="2">
        <v>14</v>
      </c>
      <c r="B16" s="9">
        <f>3129-588</f>
        <v>2541</v>
      </c>
      <c r="C16" s="9">
        <v>632</v>
      </c>
      <c r="D16" s="9">
        <f>1303-588</f>
        <v>715</v>
      </c>
      <c r="E16" s="9">
        <v>583</v>
      </c>
      <c r="F16" s="9">
        <v>341</v>
      </c>
    </row>
    <row r="17" spans="1:6" x14ac:dyDescent="0.25">
      <c r="A17" s="2">
        <v>15</v>
      </c>
      <c r="B17" s="9">
        <v>2697</v>
      </c>
      <c r="C17" s="9">
        <v>675</v>
      </c>
      <c r="D17" s="9">
        <f>1396-597</f>
        <v>799</v>
      </c>
      <c r="E17" s="9">
        <v>577</v>
      </c>
      <c r="F17" s="9">
        <v>356</v>
      </c>
    </row>
    <row r="18" spans="1:6" x14ac:dyDescent="0.25">
      <c r="A18" s="2">
        <v>16</v>
      </c>
      <c r="B18" s="9">
        <f>3579-596</f>
        <v>2983</v>
      </c>
      <c r="C18" s="9">
        <v>637</v>
      </c>
      <c r="D18" s="9">
        <f>1560-578</f>
        <v>982</v>
      </c>
      <c r="E18" s="9">
        <v>585</v>
      </c>
      <c r="F18" s="9">
        <v>382</v>
      </c>
    </row>
    <row r="19" spans="1:6" x14ac:dyDescent="0.25">
      <c r="A19" s="2">
        <v>17</v>
      </c>
      <c r="B19" s="9">
        <f>3741-456</f>
        <v>3285</v>
      </c>
      <c r="C19" s="9">
        <v>839</v>
      </c>
      <c r="D19" s="9">
        <f>1478-456</f>
        <v>1022</v>
      </c>
      <c r="E19" s="9">
        <v>643</v>
      </c>
      <c r="F19" s="9">
        <v>433</v>
      </c>
    </row>
    <row r="20" spans="1:6" x14ac:dyDescent="0.25">
      <c r="A20" s="2">
        <v>18</v>
      </c>
      <c r="B20" s="9"/>
      <c r="C20" s="9"/>
      <c r="D20" s="9"/>
      <c r="E20" s="9"/>
      <c r="F20" s="9"/>
    </row>
    <row r="21" spans="1:6" x14ac:dyDescent="0.25">
      <c r="A21" s="2">
        <v>19</v>
      </c>
      <c r="B21" s="9"/>
      <c r="C21" s="9"/>
      <c r="D21" s="9"/>
      <c r="E21" s="9"/>
      <c r="F21" s="9"/>
    </row>
    <row r="22" spans="1:6" x14ac:dyDescent="0.25">
      <c r="A22" s="2">
        <v>20</v>
      </c>
      <c r="B22" s="9"/>
      <c r="C22" s="9"/>
      <c r="D22" s="9"/>
      <c r="E22" s="9"/>
      <c r="F22" s="9"/>
    </row>
    <row r="23" spans="1:6" x14ac:dyDescent="0.25">
      <c r="A23" s="2">
        <v>21</v>
      </c>
      <c r="B23" s="9"/>
      <c r="C23" s="9"/>
      <c r="D23" s="9"/>
      <c r="E23" s="9"/>
      <c r="F23" s="9"/>
    </row>
    <row r="24" spans="1:6" x14ac:dyDescent="0.25">
      <c r="A24" s="2">
        <v>22</v>
      </c>
      <c r="B24" s="9"/>
      <c r="C24" s="9"/>
      <c r="D24" s="9"/>
      <c r="E24" s="9"/>
      <c r="F24" s="9"/>
    </row>
    <row r="25" spans="1:6" x14ac:dyDescent="0.25">
      <c r="A25" s="2">
        <v>23</v>
      </c>
      <c r="B25" s="9"/>
      <c r="C25" s="9"/>
      <c r="D25" s="9"/>
      <c r="E25" s="9"/>
      <c r="F25" s="9"/>
    </row>
    <row r="26" spans="1:6" x14ac:dyDescent="0.25">
      <c r="A26" s="2">
        <v>24</v>
      </c>
      <c r="B26" s="9"/>
      <c r="C26" s="9"/>
      <c r="D26" s="9"/>
      <c r="E26" s="9"/>
      <c r="F26" s="9"/>
    </row>
  </sheetData>
  <mergeCells count="1">
    <mergeCell ref="D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29" sqref="U2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S36" sqref="S3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29.11.21</vt:lpstr>
      <vt:lpstr>30.11.21</vt:lpstr>
      <vt:lpstr>01.12.21</vt:lpstr>
      <vt:lpstr>Normal Demand</vt:lpstr>
      <vt:lpstr>03.12.21</vt:lpstr>
      <vt:lpstr>04.12.21</vt:lpstr>
      <vt:lpstr>Line Graph</vt:lpstr>
      <vt:lpstr>Bar graph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2021-12-04T11:32:26Z</dcterms:modified>
</cp:coreProperties>
</file>